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hidePivotFieldList="1" defaultThemeVersion="124226"/>
  <bookViews>
    <workbookView xWindow="288" yWindow="372" windowWidth="16140" windowHeight="9756"/>
  </bookViews>
  <sheets>
    <sheet name="Table 1 Licensed Imports" sheetId="17" r:id="rId1"/>
    <sheet name="Table 2 High-Duty Imports" sheetId="13" r:id="rId2"/>
    <sheet name="Table 3  Non-Licensed Imports" sheetId="7" r:id="rId3"/>
    <sheet name="Table 4 FTA Imports" sheetId="8" r:id="rId4"/>
    <sheet name="Sheet2" sheetId="11" state="hidden" r:id="rId5"/>
  </sheets>
  <externalReferences>
    <externalReference r:id="rId6"/>
  </externalReferences>
  <definedNames>
    <definedName name="CCCInv">#REF!</definedName>
    <definedName name="CertificateGains">#REF!</definedName>
    <definedName name="ComplyAcres">#REF!</definedName>
    <definedName name="ContractPaymentAcres">#REF!</definedName>
    <definedName name="CountercyclicalPaymentRate">#REF!</definedName>
    <definedName name="CountercyclicalPayments">#REF!</definedName>
    <definedName name="CountercyclicalPaymentYield">#REF!</definedName>
    <definedName name="CRPHistory">#REF!</definedName>
    <definedName name="CRPPayments">#REF!</definedName>
    <definedName name="DiffUnaccounted">#REF!</definedName>
    <definedName name="DirectCounterCyclicalPayments">#REF!</definedName>
    <definedName name="DirectPaymentRate">#REF!</definedName>
    <definedName name="DirectPayments">#REF!</definedName>
    <definedName name="DirectPaymentsExtract">[1]ExtractFileForDirect!#REF!</definedName>
    <definedName name="DirectPaymentYield">#REF!</definedName>
    <definedName name="Domestic">#REF!</definedName>
    <definedName name="Effective">#REF!</definedName>
    <definedName name="EV__LASTREFTIME__" hidden="1">38283.519537037</definedName>
    <definedName name="ExcelName13">#N/A</definedName>
    <definedName name="FarmValueOfProd">#REF!</definedName>
    <definedName name="FISCAL">#REF!</definedName>
    <definedName name="FixedDecoupledPayments">#REF!</definedName>
    <definedName name="FreeStocks">#REF!</definedName>
    <definedName name="HarvestedAcres">#REF!</definedName>
    <definedName name="HarvestedYield">#REF!</definedName>
    <definedName name="Hoja1_Query">#N/A</definedName>
    <definedName name="Imports">#REF!</definedName>
    <definedName name="LDPs">#REF!</definedName>
    <definedName name="LoanDeficiencyPayments">#REF!</definedName>
    <definedName name="LoanRate">#REF!</definedName>
    <definedName name="LoanRePaymntRate">#REF!</definedName>
    <definedName name="LoansCertGains">#REF!</definedName>
    <definedName name="LoansCertPurchasesCwt">#REF!</definedName>
    <definedName name="LoansCertPurchasesDoll">#REF!</definedName>
    <definedName name="LoansOutstanding">#REF!</definedName>
    <definedName name="LoansRepaidCYFY_2">#REF!</definedName>
    <definedName name="MarketingLoanWriteOffs">#REF!</definedName>
    <definedName name="Marketings">#REF!</definedName>
    <definedName name="MarketReturns">#REF!</definedName>
    <definedName name="MO_GoatsClipped">#REF!</definedName>
    <definedName name="MO_LDPs">#REF!</definedName>
    <definedName name="MO_LoanDeficiencyPayments">#REF!</definedName>
    <definedName name="MO_LoansMadeByCwt">#REF!</definedName>
    <definedName name="MO_LoansMadeByDoll">#REF!</definedName>
    <definedName name="MO_LoansRepaidByCwt">#REF!</definedName>
    <definedName name="MO_LoansRepaidByDoll">#REF!</definedName>
    <definedName name="MO_MarketingLoanWriteOffs">#REF!</definedName>
    <definedName name="MO_Marketings">#REF!</definedName>
    <definedName name="MO_MarketReturns">#REF!</definedName>
    <definedName name="MO_Yield">#REF!</definedName>
    <definedName name="MohairPayments">#REF!</definedName>
    <definedName name="new_table">#REF!</definedName>
    <definedName name="NumberGoatsClipped">#REF!</definedName>
    <definedName name="OldTable">#REF!</definedName>
    <definedName name="OTHER">#REF!</definedName>
    <definedName name="PlantedAcres">#REF!</definedName>
    <definedName name="price">#REF!</definedName>
    <definedName name="_xlnm.Print_Area" localSheetId="0">'Table 1 Licensed Imports'!$A$1:$J$224</definedName>
    <definedName name="_xlnm.Print_Area" localSheetId="1">'Table 2 High-Duty Imports'!$A$1:$N$128</definedName>
    <definedName name="_xlnm.Print_Area" localSheetId="2">'Table 3  Non-Licensed Imports'!$A$1:$M$40</definedName>
    <definedName name="_xlnm.Print_Area" localSheetId="3">'Table 4 FTA Imports'!$A$1:$M$79</definedName>
    <definedName name="_xlnm.Print_Area">#N/A</definedName>
    <definedName name="_xlnm.Print_Titles" localSheetId="0">'Table 1 Licensed Imports'!$3:$3</definedName>
    <definedName name="_xlnm.Print_Titles" localSheetId="1">'Table 2 High-Duty Imports'!$2:$2</definedName>
    <definedName name="_xlnm.Print_Titles" localSheetId="2">'Table 3  Non-Licensed Imports'!$1:$2</definedName>
    <definedName name="_xlnm.Print_Titles" localSheetId="3">'Table 4 FTA Imports'!$1:$2</definedName>
    <definedName name="_xlnm.Print_Titles">#N/A</definedName>
    <definedName name="Production">#REF!</definedName>
    <definedName name="ProductionFlexibilityPayments">#REF!</definedName>
    <definedName name="SAP">#REF!</definedName>
    <definedName name="SupportPrice">#REF!</definedName>
    <definedName name="TargetPrice">#REF!</definedName>
    <definedName name="WO_BeginningStocks">#REF!</definedName>
    <definedName name="WO_DiffUnAccted">#REF!</definedName>
    <definedName name="WO_DomesticUse">#REF!</definedName>
    <definedName name="WO_Exports">#REF!</definedName>
    <definedName name="WO_FreeStocks">#REF!</definedName>
    <definedName name="WO_Imports">#REF!</definedName>
    <definedName name="WO_LDPs">#REF!</definedName>
    <definedName name="WO_LDPsPelts">#REF!</definedName>
    <definedName name="WO_LoanDeficiencyPayments">#REF!</definedName>
    <definedName name="WO_LoansMadeByCwt">#REF!</definedName>
    <definedName name="WO_LoansMadeByDoll">#REF!</definedName>
    <definedName name="WO_LoansRepaidByCwt">#REF!</definedName>
    <definedName name="WO_LoansRepaidByDoll">#REF!</definedName>
    <definedName name="WO_MarketingLoanWriteOffs">#REF!</definedName>
    <definedName name="WO_Marketings">#REF!</definedName>
    <definedName name="WO_MarketReturns">#REF!</definedName>
    <definedName name="WO_production">#REF!</definedName>
    <definedName name="WO_SheepShorn">#REF!</definedName>
    <definedName name="WO_ShornWool">#REF!</definedName>
    <definedName name="WO_StockSheep">#REF!</definedName>
    <definedName name="WO_Yield">#REF!</definedName>
    <definedName name="XLSIMSIM" hidden="1">{"Sim",1,"Output 1","MProd!$U$230","1","4","10,000","298503897"}</definedName>
    <definedName name="XLSIMSIM_sub_1" hidden="1">"={""Sim"",48,""Output 1"",""ShortTon!$AS$4"",""Output 2"",""ShortTon!$AS$5"",""Output 3"",""ShortTon!$AS$6"",""Output 4"",""ShortTon!$AS$7"",""Output 5"",""ShortTon!$AS$8"",""Output 6"",""ShortTon!$AS$9"",""Output 7"",""ShortTon!$AS$10"",""Output 8"""</definedName>
    <definedName name="XLSIMSIM_sub_2" hidden="1">",""ShortTon!$AS$11"",""Output 9"",""ShortTon!$AS$12"",""Output 10"",""ShortTon!$AS$13"",""Output 11"",""ShortTon!$AS$14"",""Output 12"",""ShortTon!$AS$15"",""Output 13"",""ShortTon!$AS$16"",""Output 14"",""ShortTon!$AS$17"",""Output 15"",""ShortTon!$"</definedName>
    <definedName name="XLSIMSIM_sub_3" hidden="1">"AS$18"",""Output 16"",""ShortTon!$AS$19"",""Output 17"",""ShortTon!$AS$20"",""Output 18"",""ShortTon!$AS$21"",""Output 19"",""ShortTon!$AS$22"",""Output 20"",""ShortTon!$AS$23"",""Output 21"",""ShortTon!$AS$24"",""Output 22"",""ShortTon!$AS$25"",""Ou"</definedName>
    <definedName name="XLSIMSIM_sub_4" hidden="1">"tput 23"",""ShortTon!$AS$26"",""Output 24"",""ShortTon!$AS$27"",""Output 25"",""ShortTon!$AS$28"",""Output 26"",""ShortTon!$AS$29"",""Output 27"",""ShortTon!$AS$30"",""Output 28"",""ShortTon!$AS$31"",""Output 29"",""ShortTon!$AS$32"",""Output 30"","""</definedName>
    <definedName name="XLSIMSIM_sub_5" hidden="1">"ShortTon!$AS$33"",""Output 31"",""ShortTon!$AS$34"",""Output 32"",""ShortTon!$AS$35"",""Output 33"",""ShortTon!$AS$36"",""Output 34"",""ShortTon!$AS$37"",""Output 35"",""ShortTon!$AS$38"",""Output 36"",""ShortTon!$AS$39"",""Output 37"",""ShortTon!$AS"</definedName>
    <definedName name="XLSIMSIM_sub_6" hidden="1">"$40"",""Output 38"",""ShortTon!$AS$41"",""Output 39"",""ShortTon!$AS$42"",""Output 40"",""ShortTon!$AS$43"",""Output 41"",""ShortTon!$AS$44"",""Output 42"",""ShortTon!$AS$45"",""Output 43"",""ShortTon!$AS$46"",""Output 44"",""ShortTon!$AS$47"",""Outp"</definedName>
    <definedName name="XLSIMSIM_sub_7" hidden="1">"ut 45"",""ShortTon!$AS$48"",""Output 46"",""ShortTon!$AS$49"",""Output 47"",""ShortTon!$AS$50"",""Output 48"",""ShortTon!$AS$51"",""2"",""3"",""2,000"",""298503897""}"</definedName>
    <definedName name="Yield">#REF!</definedName>
  </definedNames>
  <calcPr calcId="145621"/>
  <fileRecoveryPr autoRecover="0"/>
</workbook>
</file>

<file path=xl/calcChain.xml><?xml version="1.0" encoding="utf-8"?>
<calcChain xmlns="http://schemas.openxmlformats.org/spreadsheetml/2006/main">
  <c r="M78" i="8" l="1"/>
  <c r="M66" i="8"/>
  <c r="M65" i="8"/>
  <c r="M64" i="8"/>
  <c r="M60" i="8"/>
  <c r="M58" i="8"/>
  <c r="M57" i="8"/>
  <c r="M50" i="8"/>
  <c r="M49" i="8"/>
  <c r="M48" i="8"/>
  <c r="M47" i="8"/>
  <c r="M44" i="8"/>
  <c r="M43" i="8"/>
  <c r="M35" i="8"/>
  <c r="M32" i="8"/>
  <c r="M22" i="8"/>
  <c r="M21" i="8"/>
  <c r="M20" i="8"/>
  <c r="M18" i="8"/>
  <c r="M17" i="8"/>
  <c r="M15" i="8"/>
  <c r="M39" i="7"/>
  <c r="M24" i="7"/>
  <c r="M23" i="7"/>
  <c r="M13" i="7"/>
  <c r="M12" i="7"/>
  <c r="M11" i="7"/>
  <c r="M10" i="7"/>
  <c r="M8" i="7"/>
  <c r="M6" i="7"/>
  <c r="L25" i="7"/>
  <c r="K25" i="7" s="1"/>
  <c r="J25" i="7"/>
  <c r="K78" i="8" l="1"/>
  <c r="K77" i="8"/>
  <c r="K76" i="8"/>
  <c r="K75" i="8"/>
  <c r="K74" i="8"/>
  <c r="K73" i="8"/>
  <c r="K72" i="8"/>
  <c r="K71" i="8"/>
  <c r="K70" i="8"/>
  <c r="K69" i="8"/>
  <c r="K68" i="8"/>
  <c r="K67" i="8"/>
  <c r="K66" i="8"/>
  <c r="K65" i="8"/>
  <c r="K64" i="8"/>
  <c r="K63" i="8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K4" i="8"/>
  <c r="L39" i="7" l="1"/>
  <c r="M38" i="7"/>
  <c r="M36" i="7"/>
  <c r="M31" i="7"/>
  <c r="M29" i="7"/>
  <c r="M27" i="7"/>
  <c r="M25" i="7"/>
  <c r="M18" i="7"/>
  <c r="M17" i="7"/>
  <c r="M15" i="7"/>
  <c r="J13" i="7"/>
  <c r="I13" i="7"/>
  <c r="H13" i="7"/>
  <c r="G13" i="7"/>
  <c r="F13" i="7"/>
  <c r="L13" i="7"/>
  <c r="L6" i="7"/>
  <c r="J6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4" i="7"/>
  <c r="K23" i="7"/>
  <c r="K22" i="7"/>
  <c r="K21" i="7"/>
  <c r="K20" i="7"/>
  <c r="K19" i="7"/>
  <c r="K18" i="7"/>
  <c r="K17" i="7"/>
  <c r="K16" i="7"/>
  <c r="K15" i="7"/>
  <c r="K14" i="7"/>
  <c r="K12" i="7"/>
  <c r="K11" i="7"/>
  <c r="K10" i="7"/>
  <c r="K9" i="7"/>
  <c r="K8" i="7"/>
  <c r="K7" i="7"/>
  <c r="M5" i="7"/>
  <c r="K5" i="7"/>
  <c r="K13" i="7" l="1"/>
  <c r="K6" i="7"/>
  <c r="N128" i="13"/>
  <c r="N127" i="13"/>
  <c r="N126" i="13"/>
  <c r="N125" i="13"/>
  <c r="N124" i="13"/>
  <c r="N123" i="13"/>
  <c r="N122" i="13"/>
  <c r="N121" i="13"/>
  <c r="N120" i="13"/>
  <c r="N119" i="13"/>
  <c r="N118" i="13"/>
  <c r="N117" i="13"/>
  <c r="N116" i="13"/>
  <c r="N115" i="13"/>
  <c r="N114" i="13"/>
  <c r="N113" i="13"/>
  <c r="N112" i="13"/>
  <c r="N111" i="13"/>
  <c r="N110" i="13"/>
  <c r="N109" i="13"/>
  <c r="N108" i="13"/>
  <c r="N107" i="13"/>
  <c r="N106" i="13"/>
  <c r="N105" i="13"/>
  <c r="N104" i="13"/>
  <c r="N103" i="13"/>
  <c r="N102" i="13"/>
  <c r="N101" i="13"/>
  <c r="N100" i="13"/>
  <c r="N99" i="13"/>
  <c r="N98" i="13"/>
  <c r="N97" i="13"/>
  <c r="N96" i="13"/>
  <c r="N95" i="13"/>
  <c r="N94" i="13"/>
  <c r="N93" i="13"/>
  <c r="N92" i="13"/>
  <c r="N91" i="13"/>
  <c r="N90" i="13"/>
  <c r="N89" i="13"/>
  <c r="N88" i="13"/>
  <c r="N87" i="13"/>
  <c r="N86" i="13"/>
  <c r="N85" i="13"/>
  <c r="N84" i="13"/>
  <c r="N83" i="13"/>
  <c r="N82" i="13"/>
  <c r="N81" i="13"/>
  <c r="N80" i="13"/>
  <c r="N79" i="13"/>
  <c r="N78" i="13"/>
  <c r="N77" i="13"/>
  <c r="N76" i="13"/>
  <c r="N75" i="13"/>
  <c r="N74" i="13"/>
  <c r="N73" i="13"/>
  <c r="N72" i="13"/>
  <c r="N71" i="13"/>
  <c r="N70" i="13"/>
  <c r="N69" i="13"/>
  <c r="N68" i="13"/>
  <c r="N67" i="13"/>
  <c r="N66" i="13"/>
  <c r="N65" i="13"/>
  <c r="N64" i="13"/>
  <c r="N63" i="13"/>
  <c r="N62" i="13"/>
  <c r="N61" i="13"/>
  <c r="N60" i="13"/>
  <c r="N59" i="13"/>
  <c r="N58" i="13"/>
  <c r="N57" i="13"/>
  <c r="N56" i="13"/>
  <c r="N55" i="13"/>
  <c r="N54" i="13"/>
  <c r="N53" i="13"/>
  <c r="N52" i="13"/>
  <c r="N51" i="13"/>
  <c r="N50" i="13"/>
  <c r="N49" i="13"/>
  <c r="N48" i="13"/>
  <c r="N47" i="13"/>
  <c r="N46" i="13"/>
  <c r="N45" i="13"/>
  <c r="N44" i="13"/>
  <c r="N43" i="13"/>
  <c r="N42" i="13"/>
  <c r="N41" i="13"/>
  <c r="N40" i="13"/>
  <c r="N39" i="13"/>
  <c r="N38" i="13"/>
  <c r="N37" i="13"/>
  <c r="N36" i="13"/>
  <c r="N35" i="13"/>
  <c r="N34" i="13"/>
  <c r="N33" i="13"/>
  <c r="N32" i="13"/>
  <c r="N31" i="13"/>
  <c r="N30" i="13"/>
  <c r="N29" i="13"/>
  <c r="N28" i="13"/>
  <c r="N27" i="13"/>
  <c r="N26" i="13"/>
  <c r="N25" i="13"/>
  <c r="N24" i="13"/>
  <c r="N23" i="13"/>
  <c r="N22" i="13"/>
  <c r="N21" i="13"/>
  <c r="N20" i="13"/>
  <c r="N19" i="13"/>
  <c r="N18" i="13"/>
  <c r="N17" i="13"/>
  <c r="N16" i="13"/>
  <c r="N15" i="13"/>
  <c r="N14" i="13"/>
  <c r="N13" i="13"/>
  <c r="N12" i="13"/>
  <c r="N11" i="13"/>
  <c r="N10" i="13"/>
  <c r="N9" i="13"/>
  <c r="N8" i="13"/>
  <c r="N7" i="13"/>
  <c r="N6" i="13"/>
  <c r="N5" i="13"/>
  <c r="N4" i="13"/>
  <c r="N3" i="13"/>
  <c r="J79" i="8" l="1"/>
  <c r="J39" i="7"/>
  <c r="A1" i="11" l="1"/>
  <c r="M4" i="8" l="1"/>
</calcChain>
</file>

<file path=xl/sharedStrings.xml><?xml version="1.0" encoding="utf-8"?>
<sst xmlns="http://schemas.openxmlformats.org/spreadsheetml/2006/main" count="745" uniqueCount="264">
  <si>
    <t>Source:  US Customs and Border Protection, Weekly Commodity Status Report</t>
  </si>
  <si>
    <t>WTO</t>
  </si>
  <si>
    <t>02</t>
  </si>
  <si>
    <t>NEW ZEALAND</t>
  </si>
  <si>
    <t>AUSTRALIA</t>
  </si>
  <si>
    <t>Ice Cream</t>
  </si>
  <si>
    <t>05</t>
  </si>
  <si>
    <t>21</t>
  </si>
  <si>
    <t>NETHERLANDS</t>
  </si>
  <si>
    <t>JAMAICA</t>
  </si>
  <si>
    <t>DENMARK</t>
  </si>
  <si>
    <t>BELGIUM</t>
  </si>
  <si>
    <t>19</t>
  </si>
  <si>
    <t>Infant Formula</t>
  </si>
  <si>
    <t>18</t>
  </si>
  <si>
    <t>CANADA</t>
  </si>
  <si>
    <t>Canadian Cheddar Cheese</t>
  </si>
  <si>
    <t>04</t>
  </si>
  <si>
    <t>12</t>
  </si>
  <si>
    <t>Milk and Cream Condensed or Evaporated</t>
  </si>
  <si>
    <t>11</t>
  </si>
  <si>
    <t>ANY</t>
  </si>
  <si>
    <t>Dairy Products</t>
  </si>
  <si>
    <t>10</t>
  </si>
  <si>
    <t>Dried Milk and Dried Cream</t>
  </si>
  <si>
    <t>09</t>
  </si>
  <si>
    <t>Milk and Cream</t>
  </si>
  <si>
    <t>Total Imports</t>
  </si>
  <si>
    <t>TRQ Quantity</t>
  </si>
  <si>
    <t>Quota/License Country Name</t>
  </si>
  <si>
    <t>Quota/License Commodity Description</t>
  </si>
  <si>
    <t>NOTE Number</t>
  </si>
  <si>
    <t>HTS Chapter</t>
  </si>
  <si>
    <t>Source:  US Customs and Border Protection</t>
  </si>
  <si>
    <t>KOREA, REPUBLIC OF</t>
  </si>
  <si>
    <t>DAIRY Gen Note 33 Subchapter XX USN 1</t>
  </si>
  <si>
    <t>FT</t>
  </si>
  <si>
    <t>992004</t>
  </si>
  <si>
    <t>PANAMA</t>
  </si>
  <si>
    <t>Dairy Dried Milk</t>
  </si>
  <si>
    <t>7B</t>
  </si>
  <si>
    <t>991904</t>
  </si>
  <si>
    <t>7A</t>
  </si>
  <si>
    <t>Dairy Butter</t>
  </si>
  <si>
    <t>6B</t>
  </si>
  <si>
    <t>6A</t>
  </si>
  <si>
    <t>Dairy Milk Cream Fluid Frozen</t>
  </si>
  <si>
    <t>5B</t>
  </si>
  <si>
    <t>5A</t>
  </si>
  <si>
    <t>Dairy Milk Cream</t>
  </si>
  <si>
    <t>4B</t>
  </si>
  <si>
    <t>4A</t>
  </si>
  <si>
    <t>COLOMBIA</t>
  </si>
  <si>
    <t>08</t>
  </si>
  <si>
    <t>991821</t>
  </si>
  <si>
    <t>07</t>
  </si>
  <si>
    <t>991804</t>
  </si>
  <si>
    <t>06</t>
  </si>
  <si>
    <t>Dairy Milk Cream 6% Butterfat</t>
  </si>
  <si>
    <t>PERU</t>
  </si>
  <si>
    <t>Cheese</t>
  </si>
  <si>
    <t>991704</t>
  </si>
  <si>
    <t>Cheese 2</t>
  </si>
  <si>
    <t>Condensed/Evap Milk 2</t>
  </si>
  <si>
    <t>3B</t>
  </si>
  <si>
    <t>Condensed/Evap Milk</t>
  </si>
  <si>
    <t>3A</t>
  </si>
  <si>
    <t>Other Dairy Products</t>
  </si>
  <si>
    <t>Milk Powder</t>
  </si>
  <si>
    <t>Butter</t>
  </si>
  <si>
    <t>Liquid Dairy</t>
  </si>
  <si>
    <t>NICARAGUA</t>
  </si>
  <si>
    <t>14</t>
  </si>
  <si>
    <t>991521</t>
  </si>
  <si>
    <t>HONDURAS</t>
  </si>
  <si>
    <t>GUATEMALA</t>
  </si>
  <si>
    <t>EL SALVADOR</t>
  </si>
  <si>
    <t>DOMINICAN REPUBLIC</t>
  </si>
  <si>
    <t>COSTA RICA</t>
  </si>
  <si>
    <t>1B</t>
  </si>
  <si>
    <t>991504</t>
  </si>
  <si>
    <t>Other Dairy</t>
  </si>
  <si>
    <t>Dried Milk Cream</t>
  </si>
  <si>
    <t>Fresh Milk</t>
  </si>
  <si>
    <t>Swiss-Type Cheese</t>
  </si>
  <si>
    <t>15</t>
  </si>
  <si>
    <t>991304</t>
  </si>
  <si>
    <t>Goya Cheese</t>
  </si>
  <si>
    <t>American Cheese</t>
  </si>
  <si>
    <t>13</t>
  </si>
  <si>
    <t>Cheddar Cheese</t>
  </si>
  <si>
    <t>European-Type Cheese</t>
  </si>
  <si>
    <t>Other Cheese</t>
  </si>
  <si>
    <t>Condensed Milk</t>
  </si>
  <si>
    <t>Other Milk Powders</t>
  </si>
  <si>
    <t>Non-fat Dried Milk</t>
  </si>
  <si>
    <t>Creams Ice Cream</t>
  </si>
  <si>
    <t>MOROCCO</t>
  </si>
  <si>
    <t>991204</t>
  </si>
  <si>
    <t>ISRAEL</t>
  </si>
  <si>
    <t>990821</t>
  </si>
  <si>
    <t>990804</t>
  </si>
  <si>
    <t>Dried Milk</t>
  </si>
  <si>
    <t>Australia Condensed</t>
  </si>
  <si>
    <t>Canada Condensed</t>
  </si>
  <si>
    <t>Canada Evaporated</t>
  </si>
  <si>
    <t>Canada Other Condensed</t>
  </si>
  <si>
    <t>Germany Evaporated</t>
  </si>
  <si>
    <t>Denmark Condensed</t>
  </si>
  <si>
    <t>Denmark Evaporated</t>
  </si>
  <si>
    <t>Netherlands Condensed</t>
  </si>
  <si>
    <t>Netherlands Evaporated</t>
  </si>
  <si>
    <t>Quota/License         Country Name</t>
  </si>
  <si>
    <t>Total</t>
  </si>
  <si>
    <t>Butter Fresh or Sour Cream</t>
  </si>
  <si>
    <t>Cheese Substitutes</t>
  </si>
  <si>
    <t>Percent fill</t>
  </si>
  <si>
    <t>Percent Fill</t>
  </si>
  <si>
    <t>Jan</t>
  </si>
  <si>
    <t>Feb</t>
  </si>
  <si>
    <t>Mar</t>
  </si>
  <si>
    <t>Apr</t>
  </si>
  <si>
    <t>May</t>
  </si>
  <si>
    <t>Jun</t>
  </si>
  <si>
    <t>Table 3:  Imports Under U.S. WTO Dairy Import Tariff-rate Quotas, not subject to Licensing Requirements (first-come, first-served), Monthly, 2018 ( Kgs)</t>
  </si>
  <si>
    <t>Commodity/Note</t>
  </si>
  <si>
    <t>Country Name</t>
  </si>
  <si>
    <t>TRQ</t>
  </si>
  <si>
    <t>Non-Cheese</t>
  </si>
  <si>
    <t>BUTTER (Note 6, G)</t>
  </si>
  <si>
    <t>Specific Country</t>
  </si>
  <si>
    <t>European Union</t>
  </si>
  <si>
    <t>FRANCE</t>
  </si>
  <si>
    <t xml:space="preserve">UNITED KINGDOM                                    </t>
  </si>
  <si>
    <t>Other Countries</t>
  </si>
  <si>
    <t>Any Country</t>
  </si>
  <si>
    <t>FINLAND</t>
  </si>
  <si>
    <t>GERMANY</t>
  </si>
  <si>
    <t>GREECE</t>
  </si>
  <si>
    <t>IRELAND</t>
  </si>
  <si>
    <t>ITALY</t>
  </si>
  <si>
    <t xml:space="preserve">LITHUANIA                                         </t>
  </si>
  <si>
    <t>POLAND</t>
  </si>
  <si>
    <t>DRIED SKIM MILK (Note 7, K)</t>
  </si>
  <si>
    <t xml:space="preserve">CANADA                                            </t>
  </si>
  <si>
    <t>DRIED WHOLE MILK (Note 8, H)</t>
  </si>
  <si>
    <t>DR.BUTTERMILK/WHEY (Note 12, M)</t>
  </si>
  <si>
    <t>BUTTER SUBSTITUTES (Note 14, SU)</t>
  </si>
  <si>
    <t>INDIA</t>
  </si>
  <si>
    <t>OTHER CHEESE-NSPF (Note 16, OT)</t>
  </si>
  <si>
    <t>ARGENTINA</t>
  </si>
  <si>
    <t>ICELAND</t>
  </si>
  <si>
    <t>NORWAY</t>
  </si>
  <si>
    <t>PORTUGAL</t>
  </si>
  <si>
    <t>SWITZERLAND</t>
  </si>
  <si>
    <t xml:space="preserve">URUGUAY                                           </t>
  </si>
  <si>
    <t>AUSTRIA</t>
  </si>
  <si>
    <t>BULGARIA</t>
  </si>
  <si>
    <t xml:space="preserve">CYPRUS                                            </t>
  </si>
  <si>
    <t xml:space="preserve">ESTONIA                                           </t>
  </si>
  <si>
    <t xml:space="preserve">SPAIN                                             </t>
  </si>
  <si>
    <t>SWEDEN</t>
  </si>
  <si>
    <t xml:space="preserve">ARMENIA                                           </t>
  </si>
  <si>
    <t xml:space="preserve">EGYPT                                             </t>
  </si>
  <si>
    <t xml:space="preserve">TURKEY                                            </t>
  </si>
  <si>
    <t>BLUE MOLD (Note 17, B)</t>
  </si>
  <si>
    <t>CHEDDAR (Note 18, C)</t>
  </si>
  <si>
    <t xml:space="preserve">JAMAICA                                           </t>
  </si>
  <si>
    <t>AMERICAN-TYPE INCLUDING COLBY (Note 19, A)</t>
  </si>
  <si>
    <t>EDAM &amp; GOUDA (Note 20, E)</t>
  </si>
  <si>
    <t>ITALIAN-TYPE (Note 21, D)</t>
  </si>
  <si>
    <t>ROMANIA</t>
  </si>
  <si>
    <t>GRUYERE-PROCESSED (Note 22, GR)</t>
  </si>
  <si>
    <t>OTHER CHEESE-NSPF-LOWFAT (Note 23, LF)</t>
  </si>
  <si>
    <t>SWISS AND EMMENTHALER CHEESE WITH EYE FORMATION (Note 25, SW)</t>
  </si>
  <si>
    <t>Grand Total (Cheese and Non Cheese)</t>
  </si>
  <si>
    <t>Belgium &amp; Denmark aggregated</t>
  </si>
  <si>
    <t>January</t>
  </si>
  <si>
    <t>Table 4:   Imports of Dairy Products Under Tariff-rate Quotas in Free Trade Agreements, Monthly, 2018  (Kgs)</t>
  </si>
  <si>
    <t>Grand Total</t>
  </si>
  <si>
    <t>HUNGARY</t>
  </si>
  <si>
    <t>ECUADOR REPUBLIC OF</t>
  </si>
  <si>
    <t>HTS Chapter &amp; Note, Item</t>
  </si>
  <si>
    <t xml:space="preserve">JAN </t>
  </si>
  <si>
    <t xml:space="preserve">FEB </t>
  </si>
  <si>
    <t xml:space="preserve">MAR </t>
  </si>
  <si>
    <t xml:space="preserve">APR </t>
  </si>
  <si>
    <t xml:space="preserve">MAY </t>
  </si>
  <si>
    <t xml:space="preserve">JUN </t>
  </si>
  <si>
    <t xml:space="preserve">JUL </t>
  </si>
  <si>
    <t xml:space="preserve">AUG </t>
  </si>
  <si>
    <t>SEP</t>
  </si>
  <si>
    <t>OCT</t>
  </si>
  <si>
    <t>04_06,  Butter</t>
  </si>
  <si>
    <t xml:space="preserve">Belgium </t>
  </si>
  <si>
    <t xml:space="preserve">Brazil </t>
  </si>
  <si>
    <t xml:space="preserve">Canada </t>
  </si>
  <si>
    <t xml:space="preserve">Denmark </t>
  </si>
  <si>
    <t xml:space="preserve">France </t>
  </si>
  <si>
    <t xml:space="preserve">Germany </t>
  </si>
  <si>
    <t xml:space="preserve">Ireland </t>
  </si>
  <si>
    <t xml:space="preserve">Italy </t>
  </si>
  <si>
    <t xml:space="preserve">Netherlands </t>
  </si>
  <si>
    <t xml:space="preserve">New Zealand </t>
  </si>
  <si>
    <t xml:space="preserve">Philippines </t>
  </si>
  <si>
    <t xml:space="preserve">Poland </t>
  </si>
  <si>
    <t xml:space="preserve">Turkey </t>
  </si>
  <si>
    <t xml:space="preserve">Ukraine </t>
  </si>
  <si>
    <t xml:space="preserve">United Kingdom </t>
  </si>
  <si>
    <t>04_07,  Dried Skim Milk</t>
  </si>
  <si>
    <t>04_08,  Dried Whole Milk</t>
  </si>
  <si>
    <t>04_14,  Butter Substitutes/Butteroil</t>
  </si>
  <si>
    <t xml:space="preserve">India </t>
  </si>
  <si>
    <t>04_16,  Other cheese, NSPF</t>
  </si>
  <si>
    <t xml:space="preserve">Argentina </t>
  </si>
  <si>
    <t xml:space="preserve">Croatia </t>
  </si>
  <si>
    <t xml:space="preserve">Egypt </t>
  </si>
  <si>
    <t xml:space="preserve">Romania </t>
  </si>
  <si>
    <t xml:space="preserve">Spain </t>
  </si>
  <si>
    <t xml:space="preserve">Sweden </t>
  </si>
  <si>
    <t xml:space="preserve">Switzerland </t>
  </si>
  <si>
    <t>04_17,  Blue-Mold cheese</t>
  </si>
  <si>
    <t>04_18,  Cheddar cheese</t>
  </si>
  <si>
    <t>04_19,  American-type cheese</t>
  </si>
  <si>
    <t>04_20,  Edam and Gouda cheese</t>
  </si>
  <si>
    <t>04_21,  Italian type cow's milk cheese</t>
  </si>
  <si>
    <t>04_22,  Gruyere process cheese</t>
  </si>
  <si>
    <t>04_25,  Swiss or Emmentaler cheese</t>
  </si>
  <si>
    <t xml:space="preserve">Pakistan </t>
  </si>
  <si>
    <t>DEC</t>
  </si>
  <si>
    <t>NOV</t>
  </si>
  <si>
    <t>04_12,  Dried Buttermilk/Whey</t>
  </si>
  <si>
    <t xml:space="preserve">Lithuania </t>
  </si>
  <si>
    <t xml:space="preserve">Syria </t>
  </si>
  <si>
    <t xml:space="preserve">Sri Lanka </t>
  </si>
  <si>
    <t xml:space="preserve">United Arab Em </t>
  </si>
  <si>
    <t xml:space="preserve">Bangladesh </t>
  </si>
  <si>
    <t xml:space="preserve">China </t>
  </si>
  <si>
    <t xml:space="preserve">Fiji </t>
  </si>
  <si>
    <t xml:space="preserve">Cyprus </t>
  </si>
  <si>
    <t xml:space="preserve">Jamaica </t>
  </si>
  <si>
    <t xml:space="preserve">Korea </t>
  </si>
  <si>
    <t>April</t>
  </si>
  <si>
    <t xml:space="preserve">Russia </t>
  </si>
  <si>
    <t xml:space="preserve">Mexico </t>
  </si>
  <si>
    <t xml:space="preserve">Japan </t>
  </si>
  <si>
    <t xml:space="preserve">Estonia </t>
  </si>
  <si>
    <t>04_23,  Lowfat cheese</t>
  </si>
  <si>
    <t xml:space="preserve">Greece </t>
  </si>
  <si>
    <t>Table 2 -- IMPORTS OF HIGH-TIER CHEESE AND OTHER DAIRY PRODUCTS  - 2018 Monthly (Metric Tons)</t>
  </si>
  <si>
    <t xml:space="preserve">May </t>
  </si>
  <si>
    <t xml:space="preserve">CROATIA                                           </t>
  </si>
  <si>
    <t xml:space="preserve">Nicaragua </t>
  </si>
  <si>
    <t xml:space="preserve">Finland </t>
  </si>
  <si>
    <t xml:space="preserve">Bosnia-Hercegov </t>
  </si>
  <si>
    <t xml:space="preserve">Portugal </t>
  </si>
  <si>
    <t>June</t>
  </si>
  <si>
    <r>
      <t xml:space="preserve">Source: </t>
    </r>
    <r>
      <rPr>
        <sz val="11"/>
        <color indexed="10"/>
        <rFont val="Tahoma"/>
        <family val="2"/>
      </rPr>
      <t xml:space="preserve"> </t>
    </r>
    <r>
      <rPr>
        <sz val="11"/>
        <color indexed="8"/>
        <rFont val="Tahoma"/>
        <family val="2"/>
      </rPr>
      <t>U.S.Customs and Border Protection</t>
    </r>
  </si>
  <si>
    <r>
      <t xml:space="preserve">USDA Dairy Import License Circular for </t>
    </r>
    <r>
      <rPr>
        <b/>
        <sz val="20"/>
        <color indexed="10"/>
        <rFont val="Tahoma"/>
        <family val="2"/>
      </rPr>
      <t>2018</t>
    </r>
  </si>
  <si>
    <t>ISRAEL*</t>
  </si>
  <si>
    <t>ICELAND*</t>
  </si>
  <si>
    <t>COSTA RICA*</t>
  </si>
  <si>
    <t>CHILE*</t>
  </si>
  <si>
    <t>*  Globalized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</si>
</sst>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.00"/>
    <numFmt numFmtId="166" formatCode="0.0"/>
    <numFmt numFmtId="167" formatCode="0.0%"/>
    <numFmt numFmtId="168" formatCode="[$-10409]#,##0;\(#,##0\)"/>
    <numFmt numFmtId="169" formatCode="[$-10409]#,##0"/>
    <numFmt numFmtId="170" formatCode="[$-10409]#,##0;\(#,##0\);&quot;&quot;"/>
  </numFmts>
  <fonts count="4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name val="Arial"/>
      <family val="2"/>
    </font>
    <font>
      <sz val="12"/>
      <name val="Arial MT"/>
    </font>
    <font>
      <sz val="11"/>
      <color indexed="8"/>
      <name val="Tahoma"/>
      <family val="2"/>
    </font>
    <font>
      <sz val="11"/>
      <color indexed="10"/>
      <name val="Tahoma"/>
      <family val="2"/>
    </font>
    <font>
      <sz val="20"/>
      <color indexed="10"/>
      <name val="Tahoma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b/>
      <sz val="11"/>
      <color indexed="8"/>
      <name val="Tahoma"/>
      <family val="2"/>
    </font>
    <font>
      <b/>
      <sz val="20"/>
      <color indexed="10"/>
      <name val="Tahoma"/>
      <family val="2"/>
    </font>
    <font>
      <i/>
      <sz val="11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11"/>
        <bgColor indexed="0"/>
      </patternFill>
    </fill>
    <fill>
      <patternFill patternType="solid">
        <fgColor indexed="14"/>
        <bgColor indexed="0"/>
      </patternFill>
    </fill>
    <fill>
      <patternFill patternType="solid">
        <fgColor indexed="15"/>
        <bgColor indexed="0"/>
      </patternFill>
    </fill>
    <fill>
      <patternFill patternType="solid">
        <fgColor indexed="16"/>
        <bgColor indexed="0"/>
      </patternFill>
    </fill>
    <fill>
      <patternFill patternType="solid">
        <fgColor indexed="9"/>
        <bgColor indexed="0"/>
      </patternFill>
    </fill>
    <fill>
      <patternFill patternType="solid">
        <fgColor theme="4" tint="0.79998168889431442"/>
        <bgColor theme="4" tint="0.79998168889431442"/>
      </patternFill>
    </fill>
  </fills>
  <borders count="3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12"/>
      </right>
      <top style="thin">
        <color indexed="13"/>
      </top>
      <bottom style="thin">
        <color indexed="13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13"/>
      </top>
      <bottom style="thin">
        <color indexed="1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380">
    <xf numFmtId="0" fontId="0" fillId="0" borderId="0"/>
    <xf numFmtId="0" fontId="16" fillId="0" borderId="0"/>
    <xf numFmtId="0" fontId="14" fillId="0" borderId="0"/>
    <xf numFmtId="43" fontId="14" fillId="0" borderId="0" applyFont="0" applyFill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3" fontId="1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2" fontId="18" fillId="0" borderId="0" applyFont="0" applyFill="0" applyBorder="0" applyAlignment="0" applyProtection="0"/>
    <xf numFmtId="0" fontId="19" fillId="0" borderId="0">
      <protection locked="0"/>
    </xf>
    <xf numFmtId="165" fontId="1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6" fillId="0" borderId="0"/>
    <xf numFmtId="0" fontId="31" fillId="0" borderId="0"/>
    <xf numFmtId="0" fontId="2" fillId="0" borderId="0"/>
  </cellStyleXfs>
  <cellXfs count="149">
    <xf numFmtId="0" fontId="0" fillId="0" borderId="0" xfId="0"/>
    <xf numFmtId="0" fontId="14" fillId="0" borderId="0" xfId="2"/>
    <xf numFmtId="164" fontId="14" fillId="0" borderId="0" xfId="3" applyNumberFormat="1" applyFont="1"/>
    <xf numFmtId="0" fontId="14" fillId="0" borderId="0" xfId="2" applyAlignment="1">
      <alignment horizontal="right"/>
    </xf>
    <xf numFmtId="0" fontId="14" fillId="0" borderId="0" xfId="2" applyAlignment="1">
      <alignment wrapText="1"/>
    </xf>
    <xf numFmtId="164" fontId="14" fillId="0" borderId="0" xfId="3" applyNumberFormat="1" applyFont="1" applyBorder="1" applyAlignment="1">
      <alignment wrapText="1"/>
    </xf>
    <xf numFmtId="164" fontId="14" fillId="0" borderId="3" xfId="2" applyNumberFormat="1" applyBorder="1" applyAlignment="1">
      <alignment wrapText="1"/>
    </xf>
    <xf numFmtId="164" fontId="14" fillId="0" borderId="0" xfId="2" applyNumberFormat="1" applyBorder="1"/>
    <xf numFmtId="0" fontId="14" fillId="0" borderId="0" xfId="2" applyBorder="1"/>
    <xf numFmtId="0" fontId="14" fillId="0" borderId="0" xfId="2" applyFill="1"/>
    <xf numFmtId="164" fontId="14" fillId="0" borderId="0" xfId="3" applyNumberFormat="1" applyFont="1" applyFill="1"/>
    <xf numFmtId="0" fontId="11" fillId="0" borderId="0" xfId="246" applyFont="1"/>
    <xf numFmtId="164" fontId="11" fillId="0" borderId="0" xfId="2" applyNumberFormat="1" applyFont="1" applyBorder="1" applyAlignment="1">
      <alignment horizontal="center" wrapText="1"/>
    </xf>
    <xf numFmtId="164" fontId="11" fillId="0" borderId="0" xfId="2" quotePrefix="1" applyNumberFormat="1" applyFont="1" applyBorder="1" applyAlignment="1">
      <alignment horizontal="center" wrapText="1"/>
    </xf>
    <xf numFmtId="164" fontId="11" fillId="0" borderId="0" xfId="184" applyNumberFormat="1" applyFont="1" applyBorder="1" applyAlignment="1">
      <alignment wrapText="1"/>
    </xf>
    <xf numFmtId="164" fontId="11" fillId="0" borderId="0" xfId="184" applyNumberFormat="1" applyFont="1" applyBorder="1"/>
    <xf numFmtId="164" fontId="14" fillId="0" borderId="0" xfId="3" applyNumberFormat="1" applyFont="1" applyBorder="1"/>
    <xf numFmtId="164" fontId="14" fillId="16" borderId="0" xfId="3" applyNumberFormat="1" applyFont="1" applyFill="1"/>
    <xf numFmtId="0" fontId="14" fillId="16" borderId="0" xfId="2" applyFill="1"/>
    <xf numFmtId="0" fontId="11" fillId="16" borderId="5" xfId="246" applyFont="1" applyFill="1" applyBorder="1"/>
    <xf numFmtId="164" fontId="11" fillId="16" borderId="5" xfId="246" applyNumberFormat="1" applyFont="1" applyFill="1" applyBorder="1"/>
    <xf numFmtId="0" fontId="11" fillId="16" borderId="5" xfId="246" applyFont="1" applyFill="1" applyBorder="1" applyAlignment="1">
      <alignment wrapText="1"/>
    </xf>
    <xf numFmtId="164" fontId="11" fillId="16" borderId="5" xfId="246" applyNumberFormat="1" applyFont="1" applyFill="1" applyBorder="1" applyAlignment="1">
      <alignment wrapText="1"/>
    </xf>
    <xf numFmtId="0" fontId="11" fillId="0" borderId="5" xfId="246" applyFont="1" applyBorder="1" applyAlignment="1">
      <alignment wrapText="1"/>
    </xf>
    <xf numFmtId="164" fontId="11" fillId="0" borderId="5" xfId="246" applyNumberFormat="1" applyFont="1" applyBorder="1" applyAlignment="1">
      <alignment wrapText="1"/>
    </xf>
    <xf numFmtId="164" fontId="23" fillId="0" borderId="5" xfId="2" applyNumberFormat="1" applyFont="1" applyBorder="1" applyAlignment="1">
      <alignment horizontal="center" wrapText="1"/>
    </xf>
    <xf numFmtId="164" fontId="24" fillId="0" borderId="5" xfId="2" quotePrefix="1" applyNumberFormat="1" applyFont="1" applyBorder="1" applyAlignment="1">
      <alignment horizontal="center" wrapText="1"/>
    </xf>
    <xf numFmtId="0" fontId="11" fillId="0" borderId="5" xfId="246" applyFont="1" applyBorder="1"/>
    <xf numFmtId="164" fontId="11" fillId="0" borderId="5" xfId="246" applyNumberFormat="1" applyFont="1" applyBorder="1"/>
    <xf numFmtId="0" fontId="11" fillId="0" borderId="5" xfId="246" applyFont="1" applyBorder="1" applyAlignment="1">
      <alignment horizontal="right"/>
    </xf>
    <xf numFmtId="164" fontId="11" fillId="0" borderId="5" xfId="246" applyNumberFormat="1" applyFont="1" applyBorder="1" applyAlignment="1">
      <alignment horizontal="right"/>
    </xf>
    <xf numFmtId="164" fontId="11" fillId="16" borderId="5" xfId="246" applyNumberFormat="1" applyFont="1" applyFill="1" applyBorder="1" applyAlignment="1">
      <alignment horizontal="right"/>
    </xf>
    <xf numFmtId="164" fontId="24" fillId="0" borderId="5" xfId="246" applyNumberFormat="1" applyFont="1" applyBorder="1"/>
    <xf numFmtId="164" fontId="11" fillId="0" borderId="5" xfId="246" applyNumberFormat="1" applyFont="1" applyFill="1" applyBorder="1"/>
    <xf numFmtId="0" fontId="14" fillId="0" borderId="5" xfId="2" applyBorder="1"/>
    <xf numFmtId="0" fontId="14" fillId="2" borderId="5" xfId="2" applyFill="1" applyBorder="1" applyAlignment="1">
      <alignment horizontal="center" wrapText="1"/>
    </xf>
    <xf numFmtId="0" fontId="13" fillId="2" borderId="5" xfId="2" applyFont="1" applyFill="1" applyBorder="1" applyAlignment="1">
      <alignment horizontal="center" wrapText="1"/>
    </xf>
    <xf numFmtId="164" fontId="14" fillId="2" borderId="5" xfId="2" applyNumberFormat="1" applyFill="1" applyBorder="1" applyAlignment="1">
      <alignment horizontal="center" wrapText="1"/>
    </xf>
    <xf numFmtId="164" fontId="10" fillId="2" borderId="5" xfId="2" applyNumberFormat="1" applyFont="1" applyFill="1" applyBorder="1" applyAlignment="1">
      <alignment horizontal="center" wrapText="1"/>
    </xf>
    <xf numFmtId="0" fontId="14" fillId="0" borderId="5" xfId="2" applyBorder="1" applyAlignment="1">
      <alignment wrapText="1"/>
    </xf>
    <xf numFmtId="164" fontId="14" fillId="0" borderId="5" xfId="2" applyNumberFormat="1" applyBorder="1" applyAlignment="1">
      <alignment wrapText="1"/>
    </xf>
    <xf numFmtId="164" fontId="14" fillId="0" borderId="5" xfId="3" applyNumberFormat="1" applyFont="1" applyBorder="1" applyAlignment="1">
      <alignment wrapText="1"/>
    </xf>
    <xf numFmtId="164" fontId="14" fillId="0" borderId="5" xfId="2" applyNumberFormat="1" applyBorder="1"/>
    <xf numFmtId="164" fontId="14" fillId="0" borderId="5" xfId="3" applyNumberFormat="1" applyFont="1" applyBorder="1"/>
    <xf numFmtId="0" fontId="14" fillId="16" borderId="5" xfId="2" applyFill="1" applyBorder="1"/>
    <xf numFmtId="0" fontId="12" fillId="16" borderId="5" xfId="2" applyFont="1" applyFill="1" applyBorder="1" applyAlignment="1">
      <alignment horizontal="left" indent="1"/>
    </xf>
    <xf numFmtId="164" fontId="14" fillId="16" borderId="5" xfId="2" applyNumberFormat="1" applyFill="1" applyBorder="1"/>
    <xf numFmtId="0" fontId="8" fillId="0" borderId="5" xfId="2" applyFont="1" applyBorder="1"/>
    <xf numFmtId="0" fontId="13" fillId="0" borderId="5" xfId="2" applyFont="1" applyBorder="1"/>
    <xf numFmtId="0" fontId="14" fillId="0" borderId="5" xfId="2" applyFill="1" applyBorder="1"/>
    <xf numFmtId="0" fontId="12" fillId="0" borderId="5" xfId="2" applyFont="1" applyFill="1" applyBorder="1" applyAlignment="1">
      <alignment horizontal="left" indent="1"/>
    </xf>
    <xf numFmtId="164" fontId="14" fillId="0" borderId="5" xfId="2" applyNumberFormat="1" applyFill="1" applyBorder="1"/>
    <xf numFmtId="0" fontId="14" fillId="0" borderId="0" xfId="2" applyFill="1" applyBorder="1" applyAlignment="1">
      <alignment wrapText="1"/>
    </xf>
    <xf numFmtId="0" fontId="11" fillId="0" borderId="5" xfId="246" applyFont="1" applyFill="1" applyBorder="1"/>
    <xf numFmtId="0" fontId="7" fillId="16" borderId="5" xfId="246" applyFont="1" applyFill="1" applyBorder="1"/>
    <xf numFmtId="0" fontId="0" fillId="0" borderId="0" xfId="0"/>
    <xf numFmtId="0" fontId="0" fillId="0" borderId="0" xfId="0"/>
    <xf numFmtId="0" fontId="0" fillId="0" borderId="0" xfId="0" applyBorder="1"/>
    <xf numFmtId="0" fontId="27" fillId="2" borderId="0" xfId="269" applyFont="1" applyFill="1" applyBorder="1" applyAlignment="1">
      <alignment horizontal="center"/>
    </xf>
    <xf numFmtId="0" fontId="30" fillId="0" borderId="0" xfId="0" applyFont="1"/>
    <xf numFmtId="164" fontId="26" fillId="0" borderId="6" xfId="376" applyNumberFormat="1" applyFont="1" applyBorder="1"/>
    <xf numFmtId="164" fontId="26" fillId="22" borderId="7" xfId="376" applyNumberFormat="1" applyFont="1" applyFill="1" applyBorder="1"/>
    <xf numFmtId="0" fontId="11" fillId="0" borderId="0" xfId="246" applyFont="1" applyFill="1"/>
    <xf numFmtId="0" fontId="0" fillId="16" borderId="5" xfId="0" applyFill="1" applyBorder="1" applyAlignment="1"/>
    <xf numFmtId="164" fontId="24" fillId="0" borderId="5" xfId="2" applyNumberFormat="1" applyFont="1" applyBorder="1" applyAlignment="1">
      <alignment horizontal="center" wrapText="1"/>
    </xf>
    <xf numFmtId="0" fontId="0" fillId="0" borderId="0" xfId="0"/>
    <xf numFmtId="164" fontId="4" fillId="2" borderId="5" xfId="2" applyNumberFormat="1" applyFont="1" applyFill="1" applyBorder="1" applyAlignment="1">
      <alignment horizontal="center" wrapText="1"/>
    </xf>
    <xf numFmtId="0" fontId="21" fillId="2" borderId="11" xfId="269" applyFill="1" applyBorder="1"/>
    <xf numFmtId="0" fontId="21" fillId="2" borderId="12" xfId="269" applyFill="1" applyBorder="1"/>
    <xf numFmtId="0" fontId="28" fillId="2" borderId="13" xfId="269" applyFont="1" applyFill="1" applyBorder="1"/>
    <xf numFmtId="0" fontId="27" fillId="2" borderId="2" xfId="269" applyFont="1" applyFill="1" applyBorder="1"/>
    <xf numFmtId="0" fontId="29" fillId="2" borderId="10" xfId="269" applyFont="1" applyFill="1" applyBorder="1" applyAlignment="1">
      <alignment horizontal="center"/>
    </xf>
    <xf numFmtId="164" fontId="0" fillId="0" borderId="0" xfId="376" applyNumberFormat="1" applyFont="1" applyBorder="1"/>
    <xf numFmtId="164" fontId="3" fillId="16" borderId="5" xfId="246" applyNumberFormat="1" applyFont="1" applyFill="1" applyBorder="1" applyAlignment="1">
      <alignment horizontal="right"/>
    </xf>
    <xf numFmtId="164" fontId="24" fillId="0" borderId="14" xfId="2" applyNumberFormat="1" applyFont="1" applyBorder="1" applyAlignment="1">
      <alignment horizontal="center" wrapText="1"/>
    </xf>
    <xf numFmtId="0" fontId="0" fillId="0" borderId="0" xfId="0" applyAlignment="1">
      <alignment horizontal="left" indent="1"/>
    </xf>
    <xf numFmtId="164" fontId="0" fillId="0" borderId="0" xfId="376" applyNumberFormat="1" applyFont="1"/>
    <xf numFmtId="164" fontId="0" fillId="0" borderId="0" xfId="376" applyNumberFormat="1" applyFont="1" applyFill="1" applyBorder="1"/>
    <xf numFmtId="0" fontId="26" fillId="0" borderId="6" xfId="0" applyFont="1" applyBorder="1" applyAlignment="1">
      <alignment horizontal="left"/>
    </xf>
    <xf numFmtId="0" fontId="26" fillId="22" borderId="7" xfId="0" applyFont="1" applyFill="1" applyBorder="1" applyAlignment="1">
      <alignment horizontal="left"/>
    </xf>
    <xf numFmtId="164" fontId="28" fillId="0" borderId="0" xfId="376" applyNumberFormat="1" applyFont="1" applyBorder="1"/>
    <xf numFmtId="164" fontId="26" fillId="0" borderId="0" xfId="376" applyNumberFormat="1" applyFont="1" applyBorder="1"/>
    <xf numFmtId="164" fontId="26" fillId="22" borderId="0" xfId="376" applyNumberFormat="1" applyFont="1" applyFill="1" applyBorder="1"/>
    <xf numFmtId="164" fontId="15" fillId="0" borderId="0" xfId="376" applyNumberFormat="1" applyFont="1" applyFill="1" applyBorder="1"/>
    <xf numFmtId="164" fontId="25" fillId="0" borderId="0" xfId="376" applyNumberFormat="1" applyFont="1" applyFill="1" applyBorder="1"/>
    <xf numFmtId="0" fontId="14" fillId="16" borderId="14" xfId="2" applyFill="1" applyBorder="1"/>
    <xf numFmtId="164" fontId="14" fillId="0" borderId="14" xfId="3" applyNumberFormat="1" applyFont="1" applyBorder="1" applyAlignment="1">
      <alignment wrapText="1"/>
    </xf>
    <xf numFmtId="164" fontId="14" fillId="0" borderId="14" xfId="3" applyNumberFormat="1" applyFont="1" applyBorder="1"/>
    <xf numFmtId="164" fontId="14" fillId="16" borderId="14" xfId="2" applyNumberFormat="1" applyFill="1" applyBorder="1"/>
    <xf numFmtId="164" fontId="1" fillId="2" borderId="14" xfId="2" applyNumberFormat="1" applyFont="1" applyFill="1" applyBorder="1" applyAlignment="1">
      <alignment horizontal="center" wrapText="1"/>
    </xf>
    <xf numFmtId="0" fontId="32" fillId="0" borderId="18" xfId="0" applyFont="1" applyBorder="1" applyAlignment="1" applyProtection="1">
      <alignment horizontal="left" vertical="center" wrapText="1" readingOrder="1"/>
      <protection locked="0"/>
    </xf>
    <xf numFmtId="0" fontId="34" fillId="0" borderId="4" xfId="0" applyFont="1" applyBorder="1" applyAlignment="1" applyProtection="1">
      <alignment horizontal="left" vertical="center" wrapText="1" readingOrder="1"/>
      <protection locked="0"/>
    </xf>
    <xf numFmtId="169" fontId="35" fillId="17" borderId="21" xfId="0" applyNumberFormat="1" applyFont="1" applyFill="1" applyBorder="1" applyAlignment="1" applyProtection="1">
      <alignment horizontal="right" vertical="center" wrapText="1" readingOrder="1"/>
      <protection locked="0"/>
    </xf>
    <xf numFmtId="0" fontId="36" fillId="17" borderId="22" xfId="0" applyFont="1" applyFill="1" applyBorder="1" applyAlignment="1" applyProtection="1">
      <alignment vertical="center" wrapText="1" readingOrder="1"/>
      <protection locked="0"/>
    </xf>
    <xf numFmtId="169" fontId="35" fillId="21" borderId="23" xfId="0" applyNumberFormat="1" applyFont="1" applyFill="1" applyBorder="1" applyAlignment="1" applyProtection="1">
      <alignment horizontal="right" vertical="center" wrapText="1" readingOrder="1"/>
      <protection locked="0"/>
    </xf>
    <xf numFmtId="170" fontId="35" fillId="0" borderId="23" xfId="0" applyNumberFormat="1" applyFont="1" applyBorder="1" applyAlignment="1" applyProtection="1">
      <alignment horizontal="right" vertical="center" wrapText="1" readingOrder="1"/>
      <protection locked="0"/>
    </xf>
    <xf numFmtId="0" fontId="35" fillId="0" borderId="23" xfId="0" applyFont="1" applyBorder="1" applyAlignment="1" applyProtection="1">
      <alignment vertical="center" wrapText="1" readingOrder="1"/>
      <protection locked="0"/>
    </xf>
    <xf numFmtId="0" fontId="35" fillId="0" borderId="24" xfId="0" applyFont="1" applyBorder="1" applyAlignment="1" applyProtection="1">
      <alignment vertical="center" wrapText="1" readingOrder="1"/>
      <protection locked="0"/>
    </xf>
    <xf numFmtId="169" fontId="35" fillId="20" borderId="21" xfId="0" applyNumberFormat="1" applyFont="1" applyFill="1" applyBorder="1" applyAlignment="1" applyProtection="1">
      <alignment horizontal="right" vertical="center" wrapText="1" readingOrder="1"/>
      <protection locked="0"/>
    </xf>
    <xf numFmtId="0" fontId="36" fillId="20" borderId="21" xfId="0" applyFont="1" applyFill="1" applyBorder="1" applyAlignment="1" applyProtection="1">
      <alignment vertical="center" wrapText="1" readingOrder="1"/>
      <protection locked="0"/>
    </xf>
    <xf numFmtId="0" fontId="35" fillId="20" borderId="22" xfId="0" applyFont="1" applyFill="1" applyBorder="1" applyAlignment="1" applyProtection="1">
      <alignment horizontal="right" vertical="center" wrapText="1" readingOrder="1"/>
      <protection locked="0"/>
    </xf>
    <xf numFmtId="169" fontId="35" fillId="19" borderId="21" xfId="0" applyNumberFormat="1" applyFont="1" applyFill="1" applyBorder="1" applyAlignment="1" applyProtection="1">
      <alignment horizontal="right" vertical="center" wrapText="1" readingOrder="1"/>
      <protection locked="0"/>
    </xf>
    <xf numFmtId="168" fontId="35" fillId="19" borderId="25" xfId="0" applyNumberFormat="1" applyFont="1" applyFill="1" applyBorder="1" applyAlignment="1" applyProtection="1">
      <alignment horizontal="right" vertical="center" wrapText="1" readingOrder="1"/>
      <protection locked="0"/>
    </xf>
    <xf numFmtId="0" fontId="36" fillId="19" borderId="21" xfId="0" applyFont="1" applyFill="1" applyBorder="1" applyAlignment="1" applyProtection="1">
      <alignment vertical="center" wrapText="1" readingOrder="1"/>
      <protection locked="0"/>
    </xf>
    <xf numFmtId="0" fontId="36" fillId="19" borderId="22" xfId="0" applyFont="1" applyFill="1" applyBorder="1" applyAlignment="1" applyProtection="1">
      <alignment vertical="center" wrapText="1" readingOrder="1"/>
      <protection locked="0"/>
    </xf>
    <xf numFmtId="169" fontId="35" fillId="18" borderId="21" xfId="0" applyNumberFormat="1" applyFont="1" applyFill="1" applyBorder="1" applyAlignment="1" applyProtection="1">
      <alignment horizontal="right" vertical="center" wrapText="1" readingOrder="1"/>
      <protection locked="0"/>
    </xf>
    <xf numFmtId="168" fontId="35" fillId="18" borderId="21" xfId="0" applyNumberFormat="1" applyFont="1" applyFill="1" applyBorder="1" applyAlignment="1" applyProtection="1">
      <alignment horizontal="right" vertical="center" wrapText="1" readingOrder="1"/>
      <protection locked="0"/>
    </xf>
    <xf numFmtId="0" fontId="36" fillId="18" borderId="21" xfId="0" applyFont="1" applyFill="1" applyBorder="1" applyAlignment="1" applyProtection="1">
      <alignment vertical="center" wrapText="1" readingOrder="1"/>
      <protection locked="0"/>
    </xf>
    <xf numFmtId="0" fontId="36" fillId="18" borderId="22" xfId="0" applyFont="1" applyFill="1" applyBorder="1" applyAlignment="1" applyProtection="1">
      <alignment vertical="center" wrapText="1" readingOrder="1"/>
      <protection locked="0"/>
    </xf>
    <xf numFmtId="0" fontId="37" fillId="17" borderId="21" xfId="0" applyFont="1" applyFill="1" applyBorder="1" applyAlignment="1" applyProtection="1">
      <alignment horizontal="center" vertical="center" wrapText="1" readingOrder="1"/>
      <protection locked="0"/>
    </xf>
    <xf numFmtId="0" fontId="37" fillId="17" borderId="21" xfId="0" applyFont="1" applyFill="1" applyBorder="1" applyAlignment="1" applyProtection="1">
      <alignment horizontal="right" vertical="center" wrapText="1" readingOrder="1"/>
      <protection locked="0"/>
    </xf>
    <xf numFmtId="0" fontId="37" fillId="17" borderId="21" xfId="0" applyFont="1" applyFill="1" applyBorder="1" applyAlignment="1" applyProtection="1">
      <alignment vertical="center" wrapText="1" readingOrder="1"/>
      <protection locked="0"/>
    </xf>
    <xf numFmtId="0" fontId="37" fillId="17" borderId="22" xfId="0" applyFont="1" applyFill="1" applyBorder="1" applyAlignment="1" applyProtection="1">
      <alignment vertical="center" wrapText="1" readingOrder="1"/>
      <protection locked="0"/>
    </xf>
    <xf numFmtId="0" fontId="0" fillId="0" borderId="15" xfId="0" applyBorder="1" applyAlignment="1" applyProtection="1">
      <alignment vertical="top" wrapText="1" readingOrder="1"/>
      <protection locked="0"/>
    </xf>
    <xf numFmtId="0" fontId="0" fillId="0" borderId="16" xfId="0" applyBorder="1" applyAlignment="1" applyProtection="1">
      <alignment vertical="top" wrapText="1" readingOrder="1"/>
      <protection locked="0"/>
    </xf>
    <xf numFmtId="0" fontId="0" fillId="0" borderId="4" xfId="0" applyBorder="1" applyAlignment="1" applyProtection="1">
      <alignment vertical="top" wrapText="1" readingOrder="1"/>
      <protection locked="0"/>
    </xf>
    <xf numFmtId="0" fontId="0" fillId="0" borderId="0" xfId="0" applyAlignment="1">
      <alignment readingOrder="1"/>
    </xf>
    <xf numFmtId="0" fontId="0" fillId="0" borderId="17" xfId="0" applyBorder="1" applyAlignment="1" applyProtection="1">
      <alignment vertical="top" wrapText="1" readingOrder="1"/>
      <protection locked="0"/>
    </xf>
    <xf numFmtId="0" fontId="0" fillId="0" borderId="19" xfId="0" applyBorder="1" applyAlignment="1" applyProtection="1">
      <alignment vertical="top" wrapText="1" readingOrder="1"/>
      <protection locked="0"/>
    </xf>
    <xf numFmtId="0" fontId="0" fillId="0" borderId="20" xfId="0" applyBorder="1" applyAlignment="1" applyProtection="1">
      <alignment vertical="top" wrapText="1" readingOrder="1"/>
      <protection locked="0"/>
    </xf>
    <xf numFmtId="0" fontId="0" fillId="0" borderId="0" xfId="0" quotePrefix="1"/>
    <xf numFmtId="164" fontId="14" fillId="0" borderId="0" xfId="3" applyNumberFormat="1" applyFont="1" applyFill="1" applyBorder="1"/>
    <xf numFmtId="0" fontId="39" fillId="16" borderId="5" xfId="2" applyFont="1" applyFill="1" applyBorder="1"/>
    <xf numFmtId="164" fontId="39" fillId="2" borderId="5" xfId="2" applyNumberFormat="1" applyFont="1" applyFill="1" applyBorder="1" applyAlignment="1">
      <alignment horizontal="center" wrapText="1"/>
    </xf>
    <xf numFmtId="9" fontId="39" fillId="0" borderId="5" xfId="375" applyFont="1" applyBorder="1"/>
    <xf numFmtId="9" fontId="39" fillId="16" borderId="5" xfId="375" applyFont="1" applyFill="1" applyBorder="1"/>
    <xf numFmtId="167" fontId="39" fillId="0" borderId="5" xfId="375" applyNumberFormat="1" applyFont="1" applyBorder="1"/>
    <xf numFmtId="166" fontId="39" fillId="0" borderId="5" xfId="246" applyNumberFormat="1" applyFont="1" applyBorder="1"/>
    <xf numFmtId="0" fontId="39" fillId="16" borderId="5" xfId="246" applyFont="1" applyFill="1" applyBorder="1" applyAlignment="1">
      <alignment horizontal="right"/>
    </xf>
    <xf numFmtId="164" fontId="39" fillId="16" borderId="5" xfId="246" applyNumberFormat="1" applyFont="1" applyFill="1" applyBorder="1" applyAlignment="1">
      <alignment horizontal="right"/>
    </xf>
    <xf numFmtId="0" fontId="39" fillId="0" borderId="0" xfId="246" applyFont="1"/>
    <xf numFmtId="0" fontId="5" fillId="0" borderId="0" xfId="246" applyFont="1" applyFill="1"/>
    <xf numFmtId="164" fontId="11" fillId="16" borderId="28" xfId="246" applyNumberFormat="1" applyFont="1" applyFill="1" applyBorder="1"/>
    <xf numFmtId="164" fontId="23" fillId="16" borderId="29" xfId="2" applyNumberFormat="1" applyFont="1" applyFill="1" applyBorder="1" applyAlignment="1">
      <alignment horizontal="center" wrapText="1"/>
    </xf>
    <xf numFmtId="164" fontId="23" fillId="16" borderId="29" xfId="2" quotePrefix="1" applyNumberFormat="1" applyFont="1" applyFill="1" applyBorder="1" applyAlignment="1">
      <alignment horizontal="center" wrapText="1"/>
    </xf>
    <xf numFmtId="0" fontId="39" fillId="16" borderId="29" xfId="246" applyFont="1" applyFill="1" applyBorder="1"/>
    <xf numFmtId="0" fontId="11" fillId="16" borderId="30" xfId="246" applyFont="1" applyFill="1" applyBorder="1" applyAlignment="1">
      <alignment horizontal="right"/>
    </xf>
    <xf numFmtId="0" fontId="39" fillId="16" borderId="30" xfId="246" applyFont="1" applyFill="1" applyBorder="1"/>
    <xf numFmtId="0" fontId="26" fillId="16" borderId="5" xfId="246" applyFont="1" applyFill="1" applyBorder="1" applyAlignment="1">
      <alignment wrapText="1"/>
    </xf>
    <xf numFmtId="0" fontId="26" fillId="0" borderId="5" xfId="246" applyFont="1" applyBorder="1" applyAlignment="1">
      <alignment wrapText="1"/>
    </xf>
    <xf numFmtId="0" fontId="26" fillId="0" borderId="5" xfId="246" applyFont="1" applyBorder="1"/>
    <xf numFmtId="0" fontId="26" fillId="16" borderId="5" xfId="246" applyFont="1" applyFill="1" applyBorder="1"/>
    <xf numFmtId="0" fontId="38" fillId="0" borderId="26" xfId="0" applyFont="1" applyBorder="1" applyAlignment="1" applyProtection="1">
      <alignment horizontal="left" vertical="center" wrapText="1" readingOrder="1"/>
      <protection locked="0"/>
    </xf>
    <xf numFmtId="0" fontId="0" fillId="0" borderId="27" xfId="0" applyBorder="1" applyAlignment="1">
      <alignment wrapText="1" readingOrder="1"/>
    </xf>
    <xf numFmtId="0" fontId="9" fillId="16" borderId="5" xfId="2" applyFont="1" applyFill="1" applyBorder="1" applyAlignment="1">
      <alignment horizontal="center" wrapText="1"/>
    </xf>
    <xf numFmtId="0" fontId="13" fillId="16" borderId="5" xfId="2" applyFont="1" applyFill="1" applyBorder="1" applyAlignment="1">
      <alignment horizontal="center" wrapText="1"/>
    </xf>
    <xf numFmtId="0" fontId="0" fillId="16" borderId="5" xfId="0" applyFill="1" applyBorder="1" applyAlignment="1"/>
    <xf numFmtId="0" fontId="14" fillId="0" borderId="8" xfId="2" applyFill="1" applyBorder="1" applyAlignment="1">
      <alignment horizontal="left"/>
    </xf>
    <xf numFmtId="0" fontId="14" fillId="0" borderId="9" xfId="2" applyFill="1" applyBorder="1" applyAlignment="1">
      <alignment horizontal="left"/>
    </xf>
  </cellXfs>
  <cellStyles count="380">
    <cellStyle name="20% - Accent1 2" xfId="4"/>
    <cellStyle name="20% - Accent1 2 2" xfId="5"/>
    <cellStyle name="20% - Accent1 2 2 2" xfId="6"/>
    <cellStyle name="20% - Accent1 2 2 2 2" xfId="7"/>
    <cellStyle name="20% - Accent1 2 2 3" xfId="8"/>
    <cellStyle name="20% - Accent1 2 3" xfId="9"/>
    <cellStyle name="20% - Accent1 2 3 2" xfId="10"/>
    <cellStyle name="20% - Accent1 2 4" xfId="11"/>
    <cellStyle name="20% - Accent1 3" xfId="12"/>
    <cellStyle name="20% - Accent1 3 2" xfId="13"/>
    <cellStyle name="20% - Accent1 3 2 2" xfId="14"/>
    <cellStyle name="20% - Accent1 3 3" xfId="15"/>
    <cellStyle name="20% - Accent1 4" xfId="16"/>
    <cellStyle name="20% - Accent1 4 2" xfId="17"/>
    <cellStyle name="20% - Accent1 5" xfId="18"/>
    <cellStyle name="20% - Accent2 2" xfId="19"/>
    <cellStyle name="20% - Accent2 2 2" xfId="20"/>
    <cellStyle name="20% - Accent2 2 2 2" xfId="21"/>
    <cellStyle name="20% - Accent2 2 2 2 2" xfId="22"/>
    <cellStyle name="20% - Accent2 2 2 3" xfId="23"/>
    <cellStyle name="20% - Accent2 2 3" xfId="24"/>
    <cellStyle name="20% - Accent2 2 3 2" xfId="25"/>
    <cellStyle name="20% - Accent2 2 4" xfId="26"/>
    <cellStyle name="20% - Accent2 3" xfId="27"/>
    <cellStyle name="20% - Accent2 3 2" xfId="28"/>
    <cellStyle name="20% - Accent2 3 2 2" xfId="29"/>
    <cellStyle name="20% - Accent2 3 3" xfId="30"/>
    <cellStyle name="20% - Accent2 4" xfId="31"/>
    <cellStyle name="20% - Accent2 4 2" xfId="32"/>
    <cellStyle name="20% - Accent2 5" xfId="33"/>
    <cellStyle name="20% - Accent3 2" xfId="34"/>
    <cellStyle name="20% - Accent3 2 2" xfId="35"/>
    <cellStyle name="20% - Accent3 2 2 2" xfId="36"/>
    <cellStyle name="20% - Accent3 2 2 2 2" xfId="37"/>
    <cellStyle name="20% - Accent3 2 2 3" xfId="38"/>
    <cellStyle name="20% - Accent3 2 3" xfId="39"/>
    <cellStyle name="20% - Accent3 2 3 2" xfId="40"/>
    <cellStyle name="20% - Accent3 2 4" xfId="41"/>
    <cellStyle name="20% - Accent3 3" xfId="42"/>
    <cellStyle name="20% - Accent3 3 2" xfId="43"/>
    <cellStyle name="20% - Accent3 3 2 2" xfId="44"/>
    <cellStyle name="20% - Accent3 3 3" xfId="45"/>
    <cellStyle name="20% - Accent3 4" xfId="46"/>
    <cellStyle name="20% - Accent3 4 2" xfId="47"/>
    <cellStyle name="20% - Accent3 5" xfId="48"/>
    <cellStyle name="20% - Accent4 2" xfId="49"/>
    <cellStyle name="20% - Accent4 2 2" xfId="50"/>
    <cellStyle name="20% - Accent4 2 2 2" xfId="51"/>
    <cellStyle name="20% - Accent4 2 2 2 2" xfId="52"/>
    <cellStyle name="20% - Accent4 2 2 3" xfId="53"/>
    <cellStyle name="20% - Accent4 2 3" xfId="54"/>
    <cellStyle name="20% - Accent4 2 3 2" xfId="55"/>
    <cellStyle name="20% - Accent4 2 4" xfId="56"/>
    <cellStyle name="20% - Accent4 3" xfId="57"/>
    <cellStyle name="20% - Accent4 3 2" xfId="58"/>
    <cellStyle name="20% - Accent4 3 2 2" xfId="59"/>
    <cellStyle name="20% - Accent4 3 3" xfId="60"/>
    <cellStyle name="20% - Accent4 4" xfId="61"/>
    <cellStyle name="20% - Accent4 4 2" xfId="62"/>
    <cellStyle name="20% - Accent4 5" xfId="63"/>
    <cellStyle name="20% - Accent5 2" xfId="64"/>
    <cellStyle name="20% - Accent5 2 2" xfId="65"/>
    <cellStyle name="20% - Accent5 2 2 2" xfId="66"/>
    <cellStyle name="20% - Accent5 2 2 2 2" xfId="67"/>
    <cellStyle name="20% - Accent5 2 2 3" xfId="68"/>
    <cellStyle name="20% - Accent5 2 3" xfId="69"/>
    <cellStyle name="20% - Accent5 2 3 2" xfId="70"/>
    <cellStyle name="20% - Accent5 2 4" xfId="71"/>
    <cellStyle name="20% - Accent5 3" xfId="72"/>
    <cellStyle name="20% - Accent5 3 2" xfId="73"/>
    <cellStyle name="20% - Accent5 3 2 2" xfId="74"/>
    <cellStyle name="20% - Accent5 3 3" xfId="75"/>
    <cellStyle name="20% - Accent5 4" xfId="76"/>
    <cellStyle name="20% - Accent5 4 2" xfId="77"/>
    <cellStyle name="20% - Accent5 5" xfId="78"/>
    <cellStyle name="20% - Accent6 2" xfId="79"/>
    <cellStyle name="20% - Accent6 2 2" xfId="80"/>
    <cellStyle name="20% - Accent6 2 2 2" xfId="81"/>
    <cellStyle name="20% - Accent6 2 2 2 2" xfId="82"/>
    <cellStyle name="20% - Accent6 2 2 3" xfId="83"/>
    <cellStyle name="20% - Accent6 2 3" xfId="84"/>
    <cellStyle name="20% - Accent6 2 3 2" xfId="85"/>
    <cellStyle name="20% - Accent6 2 4" xfId="86"/>
    <cellStyle name="20% - Accent6 3" xfId="87"/>
    <cellStyle name="20% - Accent6 3 2" xfId="88"/>
    <cellStyle name="20% - Accent6 3 2 2" xfId="89"/>
    <cellStyle name="20% - Accent6 3 3" xfId="90"/>
    <cellStyle name="20% - Accent6 4" xfId="91"/>
    <cellStyle name="20% - Accent6 4 2" xfId="92"/>
    <cellStyle name="20% - Accent6 5" xfId="93"/>
    <cellStyle name="40% - Accent1 2" xfId="94"/>
    <cellStyle name="40% - Accent1 2 2" xfId="95"/>
    <cellStyle name="40% - Accent1 2 2 2" xfId="96"/>
    <cellStyle name="40% - Accent1 2 2 2 2" xfId="97"/>
    <cellStyle name="40% - Accent1 2 2 3" xfId="98"/>
    <cellStyle name="40% - Accent1 2 3" xfId="99"/>
    <cellStyle name="40% - Accent1 2 3 2" xfId="100"/>
    <cellStyle name="40% - Accent1 2 4" xfId="101"/>
    <cellStyle name="40% - Accent1 3" xfId="102"/>
    <cellStyle name="40% - Accent1 3 2" xfId="103"/>
    <cellStyle name="40% - Accent1 3 2 2" xfId="104"/>
    <cellStyle name="40% - Accent1 3 3" xfId="105"/>
    <cellStyle name="40% - Accent1 4" xfId="106"/>
    <cellStyle name="40% - Accent1 4 2" xfId="107"/>
    <cellStyle name="40% - Accent1 5" xfId="108"/>
    <cellStyle name="40% - Accent2 2" xfId="109"/>
    <cellStyle name="40% - Accent2 2 2" xfId="110"/>
    <cellStyle name="40% - Accent2 2 2 2" xfId="111"/>
    <cellStyle name="40% - Accent2 2 2 2 2" xfId="112"/>
    <cellStyle name="40% - Accent2 2 2 3" xfId="113"/>
    <cellStyle name="40% - Accent2 2 3" xfId="114"/>
    <cellStyle name="40% - Accent2 2 3 2" xfId="115"/>
    <cellStyle name="40% - Accent2 2 4" xfId="116"/>
    <cellStyle name="40% - Accent2 3" xfId="117"/>
    <cellStyle name="40% - Accent2 3 2" xfId="118"/>
    <cellStyle name="40% - Accent2 3 2 2" xfId="119"/>
    <cellStyle name="40% - Accent2 3 3" xfId="120"/>
    <cellStyle name="40% - Accent2 4" xfId="121"/>
    <cellStyle name="40% - Accent2 4 2" xfId="122"/>
    <cellStyle name="40% - Accent2 5" xfId="123"/>
    <cellStyle name="40% - Accent3 2" xfId="124"/>
    <cellStyle name="40% - Accent3 2 2" xfId="125"/>
    <cellStyle name="40% - Accent3 2 2 2" xfId="126"/>
    <cellStyle name="40% - Accent3 2 2 2 2" xfId="127"/>
    <cellStyle name="40% - Accent3 2 2 3" xfId="128"/>
    <cellStyle name="40% - Accent3 2 3" xfId="129"/>
    <cellStyle name="40% - Accent3 2 3 2" xfId="130"/>
    <cellStyle name="40% - Accent3 2 4" xfId="131"/>
    <cellStyle name="40% - Accent3 3" xfId="132"/>
    <cellStyle name="40% - Accent3 3 2" xfId="133"/>
    <cellStyle name="40% - Accent3 3 2 2" xfId="134"/>
    <cellStyle name="40% - Accent3 3 3" xfId="135"/>
    <cellStyle name="40% - Accent3 4" xfId="136"/>
    <cellStyle name="40% - Accent3 4 2" xfId="137"/>
    <cellStyle name="40% - Accent3 5" xfId="138"/>
    <cellStyle name="40% - Accent4 2" xfId="139"/>
    <cellStyle name="40% - Accent4 2 2" xfId="140"/>
    <cellStyle name="40% - Accent4 2 2 2" xfId="141"/>
    <cellStyle name="40% - Accent4 2 2 2 2" xfId="142"/>
    <cellStyle name="40% - Accent4 2 2 3" xfId="143"/>
    <cellStyle name="40% - Accent4 2 3" xfId="144"/>
    <cellStyle name="40% - Accent4 2 3 2" xfId="145"/>
    <cellStyle name="40% - Accent4 2 4" xfId="146"/>
    <cellStyle name="40% - Accent4 3" xfId="147"/>
    <cellStyle name="40% - Accent4 3 2" xfId="148"/>
    <cellStyle name="40% - Accent4 3 2 2" xfId="149"/>
    <cellStyle name="40% - Accent4 3 3" xfId="150"/>
    <cellStyle name="40% - Accent4 4" xfId="151"/>
    <cellStyle name="40% - Accent4 4 2" xfId="152"/>
    <cellStyle name="40% - Accent4 5" xfId="153"/>
    <cellStyle name="40% - Accent5 2" xfId="154"/>
    <cellStyle name="40% - Accent5 2 2" xfId="155"/>
    <cellStyle name="40% - Accent5 2 2 2" xfId="156"/>
    <cellStyle name="40% - Accent5 2 2 2 2" xfId="157"/>
    <cellStyle name="40% - Accent5 2 2 3" xfId="158"/>
    <cellStyle name="40% - Accent5 2 3" xfId="159"/>
    <cellStyle name="40% - Accent5 2 3 2" xfId="160"/>
    <cellStyle name="40% - Accent5 2 4" xfId="161"/>
    <cellStyle name="40% - Accent5 3" xfId="162"/>
    <cellStyle name="40% - Accent5 3 2" xfId="163"/>
    <cellStyle name="40% - Accent5 3 2 2" xfId="164"/>
    <cellStyle name="40% - Accent5 3 3" xfId="165"/>
    <cellStyle name="40% - Accent5 4" xfId="166"/>
    <cellStyle name="40% - Accent5 4 2" xfId="167"/>
    <cellStyle name="40% - Accent5 5" xfId="168"/>
    <cellStyle name="40% - Accent6 2" xfId="169"/>
    <cellStyle name="40% - Accent6 2 2" xfId="170"/>
    <cellStyle name="40% - Accent6 2 2 2" xfId="171"/>
    <cellStyle name="40% - Accent6 2 2 2 2" xfId="172"/>
    <cellStyle name="40% - Accent6 2 2 3" xfId="173"/>
    <cellStyle name="40% - Accent6 2 3" xfId="174"/>
    <cellStyle name="40% - Accent6 2 3 2" xfId="175"/>
    <cellStyle name="40% - Accent6 2 4" xfId="176"/>
    <cellStyle name="40% - Accent6 3" xfId="177"/>
    <cellStyle name="40% - Accent6 3 2" xfId="178"/>
    <cellStyle name="40% - Accent6 3 2 2" xfId="179"/>
    <cellStyle name="40% - Accent6 3 3" xfId="180"/>
    <cellStyle name="40% - Accent6 4" xfId="181"/>
    <cellStyle name="40% - Accent6 4 2" xfId="182"/>
    <cellStyle name="40% - Accent6 5" xfId="183"/>
    <cellStyle name="Comma" xfId="376" builtinId="3"/>
    <cellStyle name="Comma 10" xfId="184"/>
    <cellStyle name="Comma 10 2" xfId="185"/>
    <cellStyle name="Comma 10 2 2" xfId="186"/>
    <cellStyle name="Comma 10 2 2 2" xfId="187"/>
    <cellStyle name="Comma 10 2 3" xfId="188"/>
    <cellStyle name="Comma 10 3" xfId="189"/>
    <cellStyle name="Comma 10 3 2" xfId="190"/>
    <cellStyle name="Comma 10 3 2 2" xfId="191"/>
    <cellStyle name="Comma 10 3 3" xfId="192"/>
    <cellStyle name="Comma 10 4" xfId="193"/>
    <cellStyle name="Comma 10 4 2" xfId="194"/>
    <cellStyle name="Comma 10 5" xfId="195"/>
    <cellStyle name="Comma 11" xfId="196"/>
    <cellStyle name="Comma 11 2" xfId="197"/>
    <cellStyle name="Comma 2" xfId="3"/>
    <cellStyle name="Comma 2 2" xfId="198"/>
    <cellStyle name="Comma 3" xfId="199"/>
    <cellStyle name="Comma 4" xfId="200"/>
    <cellStyle name="Comma 4 2" xfId="201"/>
    <cellStyle name="Comma 5" xfId="202"/>
    <cellStyle name="Comma 6" xfId="203"/>
    <cellStyle name="Comma 7" xfId="204"/>
    <cellStyle name="Comma 7 2" xfId="205"/>
    <cellStyle name="Comma 7 2 2" xfId="206"/>
    <cellStyle name="Comma 7 2 2 2" xfId="207"/>
    <cellStyle name="Comma 7 2 3" xfId="208"/>
    <cellStyle name="Comma 7 3" xfId="209"/>
    <cellStyle name="Comma 7 3 2" xfId="210"/>
    <cellStyle name="Comma 7 3 2 2" xfId="211"/>
    <cellStyle name="Comma 7 3 3" xfId="212"/>
    <cellStyle name="Comma 7 4" xfId="213"/>
    <cellStyle name="Comma 7 4 2" xfId="214"/>
    <cellStyle name="Comma 7 5" xfId="215"/>
    <cellStyle name="Comma 7 5 2" xfId="216"/>
    <cellStyle name="Comma 7 6" xfId="217"/>
    <cellStyle name="Comma 8" xfId="218"/>
    <cellStyle name="Comma 8 2" xfId="219"/>
    <cellStyle name="Comma 9" xfId="220"/>
    <cellStyle name="Comma 9 2" xfId="221"/>
    <cellStyle name="Comma 9 2 2" xfId="222"/>
    <cellStyle name="Comma 9 3" xfId="223"/>
    <cellStyle name="Comma0" xfId="224"/>
    <cellStyle name="Currency 2" xfId="225"/>
    <cellStyle name="Currency 3" xfId="226"/>
    <cellStyle name="Currency 3 2" xfId="227"/>
    <cellStyle name="Currency 3 2 2" xfId="228"/>
    <cellStyle name="Currency 3 2 2 2" xfId="229"/>
    <cellStyle name="Currency 3 2 3" xfId="230"/>
    <cellStyle name="Currency 3 3" xfId="231"/>
    <cellStyle name="Currency 3 3 2" xfId="232"/>
    <cellStyle name="Currency 3 3 2 2" xfId="233"/>
    <cellStyle name="Currency 3 3 3" xfId="234"/>
    <cellStyle name="Currency 3 4" xfId="235"/>
    <cellStyle name="Currency 3 4 2" xfId="236"/>
    <cellStyle name="Currency 3 5" xfId="237"/>
    <cellStyle name="Currency 3 5 2" xfId="238"/>
    <cellStyle name="Currency 3 6" xfId="239"/>
    <cellStyle name="Currency0" xfId="240"/>
    <cellStyle name="Date" xfId="241"/>
    <cellStyle name="Fixed" xfId="242"/>
    <cellStyle name="Heading1" xfId="243"/>
    <cellStyle name="Heading2" xfId="244"/>
    <cellStyle name="Normal" xfId="0" builtinId="0"/>
    <cellStyle name="Normal 10" xfId="245"/>
    <cellStyle name="Normal 11" xfId="246"/>
    <cellStyle name="Normal 11 2" xfId="247"/>
    <cellStyle name="Normal 11 2 2" xfId="248"/>
    <cellStyle name="Normal 11 2 2 2" xfId="249"/>
    <cellStyle name="Normal 11 2 3" xfId="250"/>
    <cellStyle name="Normal 11 3" xfId="251"/>
    <cellStyle name="Normal 11 3 2" xfId="252"/>
    <cellStyle name="Normal 11 3 2 2" xfId="253"/>
    <cellStyle name="Normal 11 3 3" xfId="254"/>
    <cellStyle name="Normal 11 4" xfId="255"/>
    <cellStyle name="Normal 11 4 2" xfId="256"/>
    <cellStyle name="Normal 11 5" xfId="257"/>
    <cellStyle name="Normal 12" xfId="258"/>
    <cellStyle name="Normal 12 2" xfId="259"/>
    <cellStyle name="Normal 12 2 2" xfId="260"/>
    <cellStyle name="Normal 12 3" xfId="261"/>
    <cellStyle name="Normal 12 3 2" xfId="262"/>
    <cellStyle name="Normal 12 4" xfId="263"/>
    <cellStyle name="Normal 13" xfId="264"/>
    <cellStyle name="Normal 13 2" xfId="265"/>
    <cellStyle name="Normal 14" xfId="266"/>
    <cellStyle name="Normal 14 2" xfId="267"/>
    <cellStyle name="Normal 15" xfId="377"/>
    <cellStyle name="Normal 16" xfId="379"/>
    <cellStyle name="Normal 2" xfId="268"/>
    <cellStyle name="Normal 2 2" xfId="2"/>
    <cellStyle name="Normal 2 3" xfId="378"/>
    <cellStyle name="Normal 3" xfId="1"/>
    <cellStyle name="Normal 4" xfId="269"/>
    <cellStyle name="Normal 5" xfId="270"/>
    <cellStyle name="Normal 5 2" xfId="271"/>
    <cellStyle name="Normal 6" xfId="272"/>
    <cellStyle name="Normal 6 2" xfId="273"/>
    <cellStyle name="Normal 6 2 2" xfId="274"/>
    <cellStyle name="Normal 6 2 2 2" xfId="275"/>
    <cellStyle name="Normal 6 2 3" xfId="276"/>
    <cellStyle name="Normal 6 3" xfId="277"/>
    <cellStyle name="Normal 6 3 2" xfId="278"/>
    <cellStyle name="Normal 6 3 2 2" xfId="279"/>
    <cellStyle name="Normal 6 3 3" xfId="280"/>
    <cellStyle name="Normal 6 4" xfId="281"/>
    <cellStyle name="Normal 6 4 2" xfId="282"/>
    <cellStyle name="Normal 6 5" xfId="283"/>
    <cellStyle name="Normal 6 5 2" xfId="284"/>
    <cellStyle name="Normal 6 6" xfId="285"/>
    <cellStyle name="Normal 7" xfId="286"/>
    <cellStyle name="Normal 7 2" xfId="287"/>
    <cellStyle name="Normal 7 2 2" xfId="288"/>
    <cellStyle name="Normal 7 2 2 2" xfId="289"/>
    <cellStyle name="Normal 7 2 3" xfId="290"/>
    <cellStyle name="Normal 7 3" xfId="291"/>
    <cellStyle name="Normal 7 3 2" xfId="292"/>
    <cellStyle name="Normal 7 3 2 2" xfId="293"/>
    <cellStyle name="Normal 7 3 3" xfId="294"/>
    <cellStyle name="Normal 7 4" xfId="295"/>
    <cellStyle name="Normal 7 4 2" xfId="296"/>
    <cellStyle name="Normal 7 5" xfId="297"/>
    <cellStyle name="Normal 7 5 2" xfId="298"/>
    <cellStyle name="Normal 7 6" xfId="299"/>
    <cellStyle name="Normal 8" xfId="300"/>
    <cellStyle name="Normal 8 2" xfId="301"/>
    <cellStyle name="Normal 8 2 2" xfId="302"/>
    <cellStyle name="Normal 8 2 2 2" xfId="303"/>
    <cellStyle name="Normal 8 2 2 2 2" xfId="304"/>
    <cellStyle name="Normal 8 2 2 3" xfId="305"/>
    <cellStyle name="Normal 8 2 3" xfId="306"/>
    <cellStyle name="Normal 8 2 3 2" xfId="307"/>
    <cellStyle name="Normal 8 2 3 2 2" xfId="308"/>
    <cellStyle name="Normal 8 2 3 3" xfId="309"/>
    <cellStyle name="Normal 8 2 4" xfId="310"/>
    <cellStyle name="Normal 8 2 4 2" xfId="311"/>
    <cellStyle name="Normal 8 2 5" xfId="312"/>
    <cellStyle name="Normal 8 2 5 2" xfId="313"/>
    <cellStyle name="Normal 8 2 6" xfId="314"/>
    <cellStyle name="Normal 8 3" xfId="315"/>
    <cellStyle name="Normal 8 3 2" xfId="316"/>
    <cellStyle name="Normal 8 3 2 2" xfId="317"/>
    <cellStyle name="Normal 8 3 3" xfId="318"/>
    <cellStyle name="Normal 8 4" xfId="319"/>
    <cellStyle name="Normal 8 4 2" xfId="320"/>
    <cellStyle name="Normal 8 4 2 2" xfId="321"/>
    <cellStyle name="Normal 8 4 3" xfId="322"/>
    <cellStyle name="Normal 8 5" xfId="323"/>
    <cellStyle name="Normal 8 6" xfId="324"/>
    <cellStyle name="Normal 8 6 2" xfId="325"/>
    <cellStyle name="Normal 8 7" xfId="326"/>
    <cellStyle name="Normal 9" xfId="327"/>
    <cellStyle name="Normal 9 2" xfId="328"/>
    <cellStyle name="Normal 9 2 2" xfId="329"/>
    <cellStyle name="Normal 9 2 2 2" xfId="330"/>
    <cellStyle name="Normal 9 2 2 2 2" xfId="331"/>
    <cellStyle name="Normal 9 2 2 3" xfId="332"/>
    <cellStyle name="Normal 9 2 3" xfId="333"/>
    <cellStyle name="Normal 9 2 3 2" xfId="334"/>
    <cellStyle name="Normal 9 2 3 2 2" xfId="335"/>
    <cellStyle name="Normal 9 2 3 3" xfId="336"/>
    <cellStyle name="Normal 9 2 4" xfId="337"/>
    <cellStyle name="Normal 9 2 4 2" xfId="338"/>
    <cellStyle name="Normal 9 2 5" xfId="339"/>
    <cellStyle name="Normal 9 3" xfId="340"/>
    <cellStyle name="Normal 9 3 2" xfId="341"/>
    <cellStyle name="Normal 9 3 2 2" xfId="342"/>
    <cellStyle name="Normal 9 3 3" xfId="343"/>
    <cellStyle name="Normal 9 4" xfId="344"/>
    <cellStyle name="Normal 9 4 2" xfId="345"/>
    <cellStyle name="Normal 9 4 2 2" xfId="346"/>
    <cellStyle name="Normal 9 4 3" xfId="347"/>
    <cellStyle name="Normal 9 5" xfId="348"/>
    <cellStyle name="Normal 9 5 2" xfId="349"/>
    <cellStyle name="Normal 9 6" xfId="350"/>
    <cellStyle name="Note 2" xfId="351"/>
    <cellStyle name="Note 2 2" xfId="352"/>
    <cellStyle name="Note 2 2 2" xfId="353"/>
    <cellStyle name="Note 2 2 2 2" xfId="354"/>
    <cellStyle name="Note 2 2 3" xfId="355"/>
    <cellStyle name="Note 2 3" xfId="356"/>
    <cellStyle name="Note 2 3 2" xfId="357"/>
    <cellStyle name="Note 2 3 2 2" xfId="358"/>
    <cellStyle name="Note 2 3 3" xfId="359"/>
    <cellStyle name="Note 2 4" xfId="360"/>
    <cellStyle name="Note 2 4 2" xfId="361"/>
    <cellStyle name="Note 2 5" xfId="362"/>
    <cellStyle name="Note 3" xfId="363"/>
    <cellStyle name="Note 3 2" xfId="364"/>
    <cellStyle name="Note 3 2 2" xfId="365"/>
    <cellStyle name="Note 3 3" xfId="366"/>
    <cellStyle name="Percent" xfId="375" builtinId="5"/>
    <cellStyle name="Percent 2" xfId="367"/>
    <cellStyle name="Percent 3" xfId="368"/>
    <cellStyle name="Percent 3 2" xfId="369"/>
    <cellStyle name="Percent 4" xfId="370"/>
    <cellStyle name="Percent 4 2" xfId="371"/>
    <cellStyle name="Percent 5" xfId="372"/>
    <cellStyle name="Percent 6" xfId="373"/>
    <cellStyle name="Percent 6 2" xfId="37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4682B4"/>
      <rgbColor rgb="00DDD9C4"/>
      <rgbColor rgb="00D3D3D3"/>
      <rgbColor rgb="00C0C0C0"/>
      <rgbColor rgb="00D5EBF6"/>
      <rgbColor rgb="00B5D6FA"/>
      <rgbColor rgb="00D6EAF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PAS\DSA\SugarBudget\PresBudg\PBFY10\PB%20FY10%20Sug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lays vs receipts"/>
      <sheetName val="acq vs disp"/>
      <sheetName val="Budget Model"/>
      <sheetName val="s&amp;u"/>
      <sheetName val="OUTLAY CALC"/>
      <sheetName val="ProcessExtract"/>
      <sheetName val="ProcessDirections"/>
      <sheetName val="TextFileHeader"/>
      <sheetName val="TextFileToLoad"/>
      <sheetName val="ExtractFileForDirect"/>
      <sheetName val="ExtractFileForLoan"/>
      <sheetName val="ExtractFileForS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4"/>
  <sheetViews>
    <sheetView showGridLines="0" tabSelected="1" zoomScaleNormal="100" workbookViewId="0">
      <selection sqref="A1:H1"/>
    </sheetView>
  </sheetViews>
  <sheetFormatPr defaultRowHeight="13.2"/>
  <cols>
    <col min="1" max="1" width="40.5546875" style="65" bestFit="1" customWidth="1"/>
    <col min="2" max="2" width="16.6640625" style="65" bestFit="1" customWidth="1"/>
    <col min="3" max="3" width="11.109375" style="65" bestFit="1" customWidth="1"/>
    <col min="4" max="9" width="9.109375" style="65" bestFit="1" customWidth="1"/>
    <col min="10" max="10" width="12.6640625" style="65" bestFit="1" customWidth="1"/>
    <col min="11" max="11" width="74.6640625" style="65" customWidth="1"/>
    <col min="12" max="12" width="0" style="65" hidden="1" customWidth="1"/>
    <col min="13" max="16384" width="8.88671875" style="65"/>
  </cols>
  <sheetData>
    <row r="1" spans="1:12" ht="23.55" customHeight="1">
      <c r="A1" s="142" t="s">
        <v>258</v>
      </c>
      <c r="B1" s="143"/>
      <c r="C1" s="143"/>
      <c r="D1" s="143"/>
      <c r="E1" s="143"/>
      <c r="F1" s="143"/>
      <c r="G1" s="143"/>
      <c r="H1" s="143"/>
      <c r="I1" s="113"/>
      <c r="J1" s="113"/>
      <c r="K1" s="113"/>
      <c r="L1" s="114"/>
    </row>
    <row r="2" spans="1:12" ht="3" customHeight="1">
      <c r="A2" s="115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7"/>
    </row>
    <row r="3" spans="1:12" ht="13.8">
      <c r="A3" s="112" t="s">
        <v>125</v>
      </c>
      <c r="B3" s="111" t="s">
        <v>126</v>
      </c>
      <c r="C3" s="110" t="s">
        <v>127</v>
      </c>
      <c r="D3" s="110" t="s">
        <v>118</v>
      </c>
      <c r="E3" s="110" t="s">
        <v>119</v>
      </c>
      <c r="F3" s="110" t="s">
        <v>120</v>
      </c>
      <c r="G3" s="110" t="s">
        <v>121</v>
      </c>
      <c r="H3" s="110" t="s">
        <v>122</v>
      </c>
      <c r="I3" s="110" t="s">
        <v>123</v>
      </c>
      <c r="J3" s="109" t="s">
        <v>179</v>
      </c>
      <c r="K3" s="116"/>
      <c r="L3" s="117"/>
    </row>
    <row r="4" spans="1:12">
      <c r="A4" s="108" t="s">
        <v>128</v>
      </c>
      <c r="B4" s="107"/>
      <c r="C4" s="106">
        <v>21864781</v>
      </c>
      <c r="D4" s="105">
        <v>624064</v>
      </c>
      <c r="E4" s="105">
        <v>651121</v>
      </c>
      <c r="F4" s="105">
        <v>432669</v>
      </c>
      <c r="G4" s="105">
        <v>901074</v>
      </c>
      <c r="H4" s="105">
        <v>1202567</v>
      </c>
      <c r="I4" s="105">
        <v>907493</v>
      </c>
      <c r="J4" s="105">
        <v>4718988</v>
      </c>
      <c r="K4" s="116"/>
      <c r="L4" s="117"/>
    </row>
    <row r="5" spans="1:12">
      <c r="A5" s="104" t="s">
        <v>129</v>
      </c>
      <c r="B5" s="103"/>
      <c r="C5" s="102">
        <v>6977000</v>
      </c>
      <c r="D5" s="101">
        <v>425097</v>
      </c>
      <c r="E5" s="101">
        <v>420868</v>
      </c>
      <c r="F5" s="101">
        <v>315308</v>
      </c>
      <c r="G5" s="101">
        <v>627240</v>
      </c>
      <c r="H5" s="101">
        <v>902489</v>
      </c>
      <c r="I5" s="101">
        <v>605099</v>
      </c>
      <c r="J5" s="101">
        <v>3296101</v>
      </c>
      <c r="K5" s="116"/>
      <c r="L5" s="117"/>
    </row>
    <row r="6" spans="1:12">
      <c r="A6" s="100" t="s">
        <v>130</v>
      </c>
      <c r="B6" s="99"/>
      <c r="C6" s="98">
        <v>150593</v>
      </c>
      <c r="D6" s="98">
        <v>8724</v>
      </c>
      <c r="E6" s="98">
        <v>27182</v>
      </c>
      <c r="F6" s="98">
        <v>0</v>
      </c>
      <c r="G6" s="98">
        <v>6014</v>
      </c>
      <c r="H6" s="98">
        <v>0</v>
      </c>
      <c r="I6" s="98">
        <v>40457</v>
      </c>
      <c r="J6" s="98">
        <v>82377</v>
      </c>
      <c r="K6" s="116"/>
      <c r="L6" s="117"/>
    </row>
    <row r="7" spans="1:12">
      <c r="A7" s="97"/>
      <c r="B7" s="96" t="s">
        <v>3</v>
      </c>
      <c r="C7" s="95">
        <v>150593</v>
      </c>
      <c r="D7" s="94">
        <v>8724</v>
      </c>
      <c r="E7" s="94">
        <v>27182</v>
      </c>
      <c r="F7" s="94">
        <v>0</v>
      </c>
      <c r="G7" s="94">
        <v>6014</v>
      </c>
      <c r="H7" s="94">
        <v>0</v>
      </c>
      <c r="I7" s="94">
        <v>40457</v>
      </c>
      <c r="J7" s="94">
        <v>82377</v>
      </c>
      <c r="K7" s="116"/>
      <c r="L7" s="117"/>
    </row>
    <row r="8" spans="1:12">
      <c r="A8" s="100" t="s">
        <v>131</v>
      </c>
      <c r="B8" s="99"/>
      <c r="C8" s="98">
        <v>96161</v>
      </c>
      <c r="D8" s="98">
        <v>29688</v>
      </c>
      <c r="E8" s="98">
        <v>0</v>
      </c>
      <c r="F8" s="98">
        <v>227</v>
      </c>
      <c r="G8" s="98">
        <v>20000</v>
      </c>
      <c r="H8" s="98">
        <v>16288</v>
      </c>
      <c r="I8" s="98">
        <v>405</v>
      </c>
      <c r="J8" s="98">
        <v>66608</v>
      </c>
      <c r="K8" s="116"/>
      <c r="L8" s="117"/>
    </row>
    <row r="9" spans="1:12">
      <c r="A9" s="97"/>
      <c r="B9" s="96" t="s">
        <v>11</v>
      </c>
      <c r="C9" s="95">
        <v>0</v>
      </c>
      <c r="D9" s="94">
        <v>9600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9600</v>
      </c>
      <c r="K9" s="116"/>
      <c r="L9" s="117"/>
    </row>
    <row r="10" spans="1:12">
      <c r="A10" s="97"/>
      <c r="B10" s="96" t="s">
        <v>10</v>
      </c>
      <c r="C10" s="95">
        <v>0</v>
      </c>
      <c r="D10" s="94">
        <v>14383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4">
        <v>14383</v>
      </c>
      <c r="K10" s="116"/>
      <c r="L10" s="117"/>
    </row>
    <row r="11" spans="1:12">
      <c r="A11" s="97"/>
      <c r="B11" s="96" t="s">
        <v>136</v>
      </c>
      <c r="C11" s="95">
        <v>0</v>
      </c>
      <c r="D11" s="94">
        <v>0</v>
      </c>
      <c r="E11" s="94">
        <v>0</v>
      </c>
      <c r="F11" s="94">
        <v>0</v>
      </c>
      <c r="G11" s="94">
        <v>20000</v>
      </c>
      <c r="H11" s="94">
        <v>13562</v>
      </c>
      <c r="I11" s="94">
        <v>0</v>
      </c>
      <c r="J11" s="94">
        <v>33562</v>
      </c>
      <c r="K11" s="116"/>
      <c r="L11" s="117"/>
    </row>
    <row r="12" spans="1:12">
      <c r="A12" s="97"/>
      <c r="B12" s="96" t="s">
        <v>132</v>
      </c>
      <c r="C12" s="95">
        <v>0</v>
      </c>
      <c r="D12" s="94">
        <v>478</v>
      </c>
      <c r="E12" s="94">
        <v>0</v>
      </c>
      <c r="F12" s="94">
        <v>0</v>
      </c>
      <c r="G12" s="94">
        <v>0</v>
      </c>
      <c r="H12" s="94">
        <v>890</v>
      </c>
      <c r="I12" s="94">
        <v>405</v>
      </c>
      <c r="J12" s="94">
        <v>1773</v>
      </c>
      <c r="K12" s="116"/>
      <c r="L12" s="117"/>
    </row>
    <row r="13" spans="1:12">
      <c r="A13" s="97"/>
      <c r="B13" s="96" t="s">
        <v>139</v>
      </c>
      <c r="C13" s="95">
        <v>0</v>
      </c>
      <c r="D13" s="94">
        <v>0</v>
      </c>
      <c r="E13" s="94">
        <v>0</v>
      </c>
      <c r="F13" s="94">
        <v>227</v>
      </c>
      <c r="G13" s="94">
        <v>0</v>
      </c>
      <c r="H13" s="94">
        <v>1836</v>
      </c>
      <c r="I13" s="94">
        <v>0</v>
      </c>
      <c r="J13" s="94">
        <v>2063</v>
      </c>
      <c r="K13" s="116"/>
      <c r="L13" s="117"/>
    </row>
    <row r="14" spans="1:12">
      <c r="A14" s="97"/>
      <c r="B14" s="96" t="s">
        <v>133</v>
      </c>
      <c r="C14" s="95">
        <v>0</v>
      </c>
      <c r="D14" s="94">
        <v>5227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  <c r="J14" s="94">
        <v>5227</v>
      </c>
      <c r="K14" s="116"/>
      <c r="L14" s="117"/>
    </row>
    <row r="15" spans="1:12">
      <c r="A15" s="100" t="s">
        <v>134</v>
      </c>
      <c r="B15" s="99"/>
      <c r="C15" s="98">
        <v>73935</v>
      </c>
      <c r="D15" s="98">
        <v>0</v>
      </c>
      <c r="E15" s="98">
        <v>345</v>
      </c>
      <c r="F15" s="98">
        <v>549</v>
      </c>
      <c r="G15" s="98">
        <v>5750</v>
      </c>
      <c r="H15" s="98">
        <v>3456</v>
      </c>
      <c r="I15" s="98">
        <v>0</v>
      </c>
      <c r="J15" s="98">
        <v>10100</v>
      </c>
      <c r="K15" s="116"/>
      <c r="L15" s="117"/>
    </row>
    <row r="16" spans="1:12">
      <c r="A16" s="97"/>
      <c r="B16" s="96" t="s">
        <v>144</v>
      </c>
      <c r="C16" s="95">
        <v>0</v>
      </c>
      <c r="D16" s="94">
        <v>0</v>
      </c>
      <c r="E16" s="94">
        <v>345</v>
      </c>
      <c r="F16" s="94">
        <v>549</v>
      </c>
      <c r="G16" s="94">
        <v>138</v>
      </c>
      <c r="H16" s="94">
        <v>449</v>
      </c>
      <c r="I16" s="94">
        <v>0</v>
      </c>
      <c r="J16" s="94">
        <v>1481</v>
      </c>
      <c r="K16" s="116"/>
      <c r="L16" s="117"/>
    </row>
    <row r="17" spans="1:12">
      <c r="A17" s="97"/>
      <c r="B17" s="96" t="s">
        <v>148</v>
      </c>
      <c r="C17" s="95">
        <v>0</v>
      </c>
      <c r="D17" s="94">
        <v>0</v>
      </c>
      <c r="E17" s="94">
        <v>0</v>
      </c>
      <c r="F17" s="94">
        <v>0</v>
      </c>
      <c r="G17" s="94">
        <v>5612</v>
      </c>
      <c r="H17" s="94">
        <v>3007</v>
      </c>
      <c r="I17" s="94">
        <v>0</v>
      </c>
      <c r="J17" s="94">
        <v>8619</v>
      </c>
      <c r="K17" s="116"/>
      <c r="L17" s="117"/>
    </row>
    <row r="18" spans="1:12">
      <c r="A18" s="100" t="s">
        <v>135</v>
      </c>
      <c r="B18" s="99"/>
      <c r="C18" s="98">
        <v>6656311</v>
      </c>
      <c r="D18" s="98">
        <v>386685</v>
      </c>
      <c r="E18" s="98">
        <v>393341</v>
      </c>
      <c r="F18" s="98">
        <v>314532</v>
      </c>
      <c r="G18" s="98">
        <v>595476</v>
      </c>
      <c r="H18" s="98">
        <v>882745</v>
      </c>
      <c r="I18" s="98">
        <v>564237</v>
      </c>
      <c r="J18" s="98">
        <v>3137016</v>
      </c>
      <c r="K18" s="116"/>
      <c r="L18" s="117"/>
    </row>
    <row r="19" spans="1:12">
      <c r="A19" s="97"/>
      <c r="B19" s="96" t="s">
        <v>4</v>
      </c>
      <c r="C19" s="95">
        <v>0</v>
      </c>
      <c r="D19" s="94">
        <v>0</v>
      </c>
      <c r="E19" s="94">
        <v>0</v>
      </c>
      <c r="F19" s="94">
        <v>0</v>
      </c>
      <c r="G19" s="94">
        <v>0</v>
      </c>
      <c r="H19" s="94">
        <v>18650</v>
      </c>
      <c r="I19" s="94">
        <v>0</v>
      </c>
      <c r="J19" s="94">
        <v>18650</v>
      </c>
      <c r="K19" s="116"/>
      <c r="L19" s="117"/>
    </row>
    <row r="20" spans="1:12">
      <c r="A20" s="97"/>
      <c r="B20" s="96" t="s">
        <v>11</v>
      </c>
      <c r="C20" s="95">
        <v>0</v>
      </c>
      <c r="D20" s="94">
        <v>0</v>
      </c>
      <c r="E20" s="94">
        <v>12000</v>
      </c>
      <c r="F20" s="94">
        <v>3600</v>
      </c>
      <c r="G20" s="94">
        <v>3000</v>
      </c>
      <c r="H20" s="94">
        <v>0</v>
      </c>
      <c r="I20" s="94">
        <v>6600</v>
      </c>
      <c r="J20" s="94">
        <v>25200</v>
      </c>
      <c r="K20" s="116"/>
      <c r="L20" s="117"/>
    </row>
    <row r="21" spans="1:12">
      <c r="A21" s="97"/>
      <c r="B21" s="96" t="s">
        <v>10</v>
      </c>
      <c r="C21" s="95">
        <v>0</v>
      </c>
      <c r="D21" s="94">
        <v>0</v>
      </c>
      <c r="E21" s="94">
        <v>1961</v>
      </c>
      <c r="F21" s="94">
        <v>2942</v>
      </c>
      <c r="G21" s="94">
        <v>0</v>
      </c>
      <c r="H21" s="94">
        <v>0</v>
      </c>
      <c r="I21" s="94">
        <v>2507</v>
      </c>
      <c r="J21" s="94">
        <v>7410</v>
      </c>
      <c r="K21" s="116"/>
      <c r="L21" s="117"/>
    </row>
    <row r="22" spans="1:12">
      <c r="A22" s="97"/>
      <c r="B22" s="96" t="s">
        <v>136</v>
      </c>
      <c r="C22" s="95">
        <v>0</v>
      </c>
      <c r="D22" s="94">
        <v>14540</v>
      </c>
      <c r="E22" s="94">
        <v>29534</v>
      </c>
      <c r="F22" s="94">
        <v>34050</v>
      </c>
      <c r="G22" s="94">
        <v>29068</v>
      </c>
      <c r="H22" s="94">
        <v>30506</v>
      </c>
      <c r="I22" s="94">
        <v>68136</v>
      </c>
      <c r="J22" s="94">
        <v>205834</v>
      </c>
      <c r="K22" s="116"/>
      <c r="L22" s="117"/>
    </row>
    <row r="23" spans="1:12">
      <c r="A23" s="97"/>
      <c r="B23" s="96" t="s">
        <v>132</v>
      </c>
      <c r="C23" s="95">
        <v>0</v>
      </c>
      <c r="D23" s="94">
        <v>123763</v>
      </c>
      <c r="E23" s="94">
        <v>138962</v>
      </c>
      <c r="F23" s="94">
        <v>130995</v>
      </c>
      <c r="G23" s="94">
        <v>127219</v>
      </c>
      <c r="H23" s="94">
        <v>129633</v>
      </c>
      <c r="I23" s="94">
        <v>111179</v>
      </c>
      <c r="J23" s="94">
        <v>761751</v>
      </c>
      <c r="K23" s="116"/>
      <c r="L23" s="117"/>
    </row>
    <row r="24" spans="1:12">
      <c r="A24" s="97"/>
      <c r="B24" s="96" t="s">
        <v>137</v>
      </c>
      <c r="C24" s="95">
        <v>0</v>
      </c>
      <c r="D24" s="94">
        <v>11256</v>
      </c>
      <c r="E24" s="94">
        <v>12126</v>
      </c>
      <c r="F24" s="94">
        <v>757</v>
      </c>
      <c r="G24" s="94">
        <v>12096</v>
      </c>
      <c r="H24" s="94">
        <v>12668</v>
      </c>
      <c r="I24" s="94">
        <v>14552</v>
      </c>
      <c r="J24" s="94">
        <v>63455</v>
      </c>
      <c r="K24" s="116"/>
      <c r="L24" s="117"/>
    </row>
    <row r="25" spans="1:12">
      <c r="A25" s="97"/>
      <c r="B25" s="96" t="s">
        <v>138</v>
      </c>
      <c r="C25" s="95">
        <v>0</v>
      </c>
      <c r="D25" s="94">
        <v>630</v>
      </c>
      <c r="E25" s="94">
        <v>0</v>
      </c>
      <c r="F25" s="94">
        <v>0</v>
      </c>
      <c r="G25" s="94">
        <v>0</v>
      </c>
      <c r="H25" s="94">
        <v>0</v>
      </c>
      <c r="I25" s="94">
        <v>0</v>
      </c>
      <c r="J25" s="94">
        <v>630</v>
      </c>
      <c r="K25" s="116"/>
      <c r="L25" s="117"/>
    </row>
    <row r="26" spans="1:12">
      <c r="A26" s="97"/>
      <c r="B26" s="96" t="s">
        <v>151</v>
      </c>
      <c r="C26" s="95">
        <v>0</v>
      </c>
      <c r="D26" s="94">
        <v>0</v>
      </c>
      <c r="E26" s="94">
        <v>6000</v>
      </c>
      <c r="F26" s="94">
        <v>0</v>
      </c>
      <c r="G26" s="94">
        <v>0</v>
      </c>
      <c r="H26" s="94">
        <v>0</v>
      </c>
      <c r="I26" s="94">
        <v>0</v>
      </c>
      <c r="J26" s="94">
        <v>6000</v>
      </c>
      <c r="K26" s="116"/>
      <c r="L26" s="117"/>
    </row>
    <row r="27" spans="1:12">
      <c r="A27" s="97"/>
      <c r="B27" s="96" t="s">
        <v>148</v>
      </c>
      <c r="C27" s="95">
        <v>0</v>
      </c>
      <c r="D27" s="94">
        <v>0</v>
      </c>
      <c r="E27" s="94">
        <v>34000</v>
      </c>
      <c r="F27" s="94">
        <v>0</v>
      </c>
      <c r="G27" s="94">
        <v>23638</v>
      </c>
      <c r="H27" s="94">
        <v>16993</v>
      </c>
      <c r="I27" s="94">
        <v>11000</v>
      </c>
      <c r="J27" s="94">
        <v>85631</v>
      </c>
      <c r="K27" s="116"/>
      <c r="L27" s="117"/>
    </row>
    <row r="28" spans="1:12">
      <c r="A28" s="97"/>
      <c r="B28" s="96" t="s">
        <v>139</v>
      </c>
      <c r="C28" s="95">
        <v>0</v>
      </c>
      <c r="D28" s="94">
        <v>136708</v>
      </c>
      <c r="E28" s="94">
        <v>41943</v>
      </c>
      <c r="F28" s="94">
        <v>18360</v>
      </c>
      <c r="G28" s="94">
        <v>246190</v>
      </c>
      <c r="H28" s="94">
        <v>547365</v>
      </c>
      <c r="I28" s="94">
        <v>83809</v>
      </c>
      <c r="J28" s="94">
        <v>1074375</v>
      </c>
      <c r="K28" s="116"/>
      <c r="L28" s="117"/>
    </row>
    <row r="29" spans="1:12">
      <c r="A29" s="97"/>
      <c r="B29" s="96" t="s">
        <v>140</v>
      </c>
      <c r="C29" s="95">
        <v>0</v>
      </c>
      <c r="D29" s="94">
        <v>2431</v>
      </c>
      <c r="E29" s="94">
        <v>4136</v>
      </c>
      <c r="F29" s="94">
        <v>3482</v>
      </c>
      <c r="G29" s="94">
        <v>3575</v>
      </c>
      <c r="H29" s="94">
        <v>1825</v>
      </c>
      <c r="I29" s="94">
        <v>2458</v>
      </c>
      <c r="J29" s="94">
        <v>17907</v>
      </c>
      <c r="K29" s="116"/>
      <c r="L29" s="117"/>
    </row>
    <row r="30" spans="1:12">
      <c r="A30" s="97"/>
      <c r="B30" s="96" t="s">
        <v>141</v>
      </c>
      <c r="C30" s="95">
        <v>0</v>
      </c>
      <c r="D30" s="94">
        <v>2112</v>
      </c>
      <c r="E30" s="94">
        <v>3168</v>
      </c>
      <c r="F30" s="94">
        <v>1584</v>
      </c>
      <c r="G30" s="94">
        <v>1056</v>
      </c>
      <c r="H30" s="94">
        <v>1584</v>
      </c>
      <c r="I30" s="94">
        <v>0</v>
      </c>
      <c r="J30" s="94">
        <v>9504</v>
      </c>
      <c r="K30" s="116"/>
      <c r="L30" s="117"/>
    </row>
    <row r="31" spans="1:12">
      <c r="A31" s="97"/>
      <c r="B31" s="96" t="s">
        <v>8</v>
      </c>
      <c r="C31" s="95">
        <v>0</v>
      </c>
      <c r="D31" s="94">
        <v>0</v>
      </c>
      <c r="E31" s="94">
        <v>0</v>
      </c>
      <c r="F31" s="94">
        <v>1200</v>
      </c>
      <c r="G31" s="94">
        <v>0</v>
      </c>
      <c r="H31" s="94">
        <v>15865</v>
      </c>
      <c r="I31" s="94">
        <v>2400</v>
      </c>
      <c r="J31" s="94">
        <v>19465</v>
      </c>
      <c r="K31" s="116"/>
      <c r="L31" s="117"/>
    </row>
    <row r="32" spans="1:12">
      <c r="A32" s="97"/>
      <c r="B32" s="96" t="s">
        <v>3</v>
      </c>
      <c r="C32" s="95">
        <v>0</v>
      </c>
      <c r="D32" s="94">
        <v>86090</v>
      </c>
      <c r="E32" s="94">
        <v>95198</v>
      </c>
      <c r="F32" s="94">
        <v>92468</v>
      </c>
      <c r="G32" s="94">
        <v>98871</v>
      </c>
      <c r="H32" s="94">
        <v>93370</v>
      </c>
      <c r="I32" s="94">
        <v>253465</v>
      </c>
      <c r="J32" s="94">
        <v>719462</v>
      </c>
      <c r="K32" s="116"/>
      <c r="L32" s="117"/>
    </row>
    <row r="33" spans="1:12">
      <c r="A33" s="97"/>
      <c r="B33" s="96" t="s">
        <v>142</v>
      </c>
      <c r="C33" s="95">
        <v>0</v>
      </c>
      <c r="D33" s="94">
        <v>2860</v>
      </c>
      <c r="E33" s="94">
        <v>7784</v>
      </c>
      <c r="F33" s="94">
        <v>0</v>
      </c>
      <c r="G33" s="94">
        <v>23507</v>
      </c>
      <c r="H33" s="94">
        <v>0</v>
      </c>
      <c r="I33" s="94">
        <v>0</v>
      </c>
      <c r="J33" s="94">
        <v>34151</v>
      </c>
      <c r="K33" s="116"/>
      <c r="L33" s="117"/>
    </row>
    <row r="34" spans="1:12">
      <c r="A34" s="97"/>
      <c r="B34" s="96" t="s">
        <v>153</v>
      </c>
      <c r="C34" s="95">
        <v>0</v>
      </c>
      <c r="D34" s="94">
        <v>0</v>
      </c>
      <c r="E34" s="94">
        <v>0</v>
      </c>
      <c r="F34" s="94">
        <v>0</v>
      </c>
      <c r="G34" s="94">
        <v>2022</v>
      </c>
      <c r="H34" s="94">
        <v>0</v>
      </c>
      <c r="I34" s="94">
        <v>0</v>
      </c>
      <c r="J34" s="94">
        <v>2022</v>
      </c>
      <c r="K34" s="116"/>
      <c r="L34" s="117"/>
    </row>
    <row r="35" spans="1:12">
      <c r="A35" s="97"/>
      <c r="B35" s="96" t="s">
        <v>154</v>
      </c>
      <c r="C35" s="95">
        <v>0</v>
      </c>
      <c r="D35" s="94">
        <v>0</v>
      </c>
      <c r="E35" s="94">
        <v>2</v>
      </c>
      <c r="F35" s="94">
        <v>0</v>
      </c>
      <c r="G35" s="94">
        <v>0</v>
      </c>
      <c r="H35" s="94">
        <v>0</v>
      </c>
      <c r="I35" s="94">
        <v>0</v>
      </c>
      <c r="J35" s="94">
        <v>2</v>
      </c>
      <c r="K35" s="116"/>
      <c r="L35" s="117"/>
    </row>
    <row r="36" spans="1:12">
      <c r="A36" s="97"/>
      <c r="B36" s="96" t="s">
        <v>133</v>
      </c>
      <c r="C36" s="95">
        <v>0</v>
      </c>
      <c r="D36" s="94">
        <v>6295</v>
      </c>
      <c r="E36" s="94">
        <v>6527</v>
      </c>
      <c r="F36" s="94">
        <v>25094</v>
      </c>
      <c r="G36" s="94">
        <v>25234</v>
      </c>
      <c r="H36" s="94">
        <v>14286</v>
      </c>
      <c r="I36" s="94">
        <v>8131</v>
      </c>
      <c r="J36" s="94">
        <v>85567</v>
      </c>
      <c r="K36" s="116"/>
      <c r="L36" s="117"/>
    </row>
    <row r="37" spans="1:12">
      <c r="A37" s="104" t="s">
        <v>143</v>
      </c>
      <c r="B37" s="103"/>
      <c r="C37" s="102">
        <v>5261000</v>
      </c>
      <c r="D37" s="101">
        <v>21504</v>
      </c>
      <c r="E37" s="101">
        <v>61071</v>
      </c>
      <c r="F37" s="101">
        <v>0</v>
      </c>
      <c r="G37" s="101">
        <v>29550</v>
      </c>
      <c r="H37" s="101">
        <v>50210</v>
      </c>
      <c r="I37" s="101">
        <v>23001</v>
      </c>
      <c r="J37" s="101">
        <v>185336</v>
      </c>
      <c r="K37" s="116"/>
      <c r="L37" s="117"/>
    </row>
    <row r="38" spans="1:12">
      <c r="A38" s="100" t="s">
        <v>130</v>
      </c>
      <c r="B38" s="99"/>
      <c r="C38" s="98">
        <v>819641</v>
      </c>
      <c r="D38" s="98">
        <v>0</v>
      </c>
      <c r="E38" s="98">
        <v>0</v>
      </c>
      <c r="F38" s="98">
        <v>0</v>
      </c>
      <c r="G38" s="98">
        <v>0</v>
      </c>
      <c r="H38" s="98">
        <v>0</v>
      </c>
      <c r="I38" s="98">
        <v>0</v>
      </c>
      <c r="J38" s="98">
        <v>0</v>
      </c>
      <c r="K38" s="116"/>
      <c r="L38" s="117"/>
    </row>
    <row r="39" spans="1:12">
      <c r="A39" s="97"/>
      <c r="B39" s="96" t="s">
        <v>4</v>
      </c>
      <c r="C39" s="95">
        <v>600076</v>
      </c>
      <c r="D39" s="94">
        <v>0</v>
      </c>
      <c r="E39" s="94">
        <v>0</v>
      </c>
      <c r="F39" s="94">
        <v>0</v>
      </c>
      <c r="G39" s="94">
        <v>0</v>
      </c>
      <c r="H39" s="94">
        <v>0</v>
      </c>
      <c r="I39" s="94">
        <v>0</v>
      </c>
      <c r="J39" s="94">
        <v>0</v>
      </c>
      <c r="K39" s="116"/>
      <c r="L39" s="117"/>
    </row>
    <row r="40" spans="1:12">
      <c r="A40" s="97"/>
      <c r="B40" s="96" t="s">
        <v>144</v>
      </c>
      <c r="C40" s="95">
        <v>219565</v>
      </c>
      <c r="D40" s="94">
        <v>0</v>
      </c>
      <c r="E40" s="94">
        <v>0</v>
      </c>
      <c r="F40" s="94">
        <v>0</v>
      </c>
      <c r="G40" s="94">
        <v>0</v>
      </c>
      <c r="H40" s="94">
        <v>0</v>
      </c>
      <c r="I40" s="94">
        <v>0</v>
      </c>
      <c r="J40" s="94">
        <v>0</v>
      </c>
      <c r="K40" s="116"/>
      <c r="L40" s="117"/>
    </row>
    <row r="41" spans="1:12">
      <c r="A41" s="100" t="s">
        <v>135</v>
      </c>
      <c r="B41" s="99"/>
      <c r="C41" s="98">
        <v>4441359</v>
      </c>
      <c r="D41" s="98">
        <v>21504</v>
      </c>
      <c r="E41" s="98">
        <v>61071</v>
      </c>
      <c r="F41" s="98">
        <v>0</v>
      </c>
      <c r="G41" s="98">
        <v>29550</v>
      </c>
      <c r="H41" s="98">
        <v>50210</v>
      </c>
      <c r="I41" s="98">
        <v>23001</v>
      </c>
      <c r="J41" s="98">
        <v>185336</v>
      </c>
      <c r="K41" s="116"/>
      <c r="L41" s="117"/>
    </row>
    <row r="42" spans="1:12">
      <c r="A42" s="97"/>
      <c r="B42" s="96" t="s">
        <v>10</v>
      </c>
      <c r="C42" s="95">
        <v>0</v>
      </c>
      <c r="D42" s="94">
        <v>21504</v>
      </c>
      <c r="E42" s="94">
        <v>35496</v>
      </c>
      <c r="F42" s="94">
        <v>0</v>
      </c>
      <c r="G42" s="94">
        <v>0</v>
      </c>
      <c r="H42" s="94">
        <v>0</v>
      </c>
      <c r="I42" s="94">
        <v>0</v>
      </c>
      <c r="J42" s="94">
        <v>57000</v>
      </c>
      <c r="K42" s="116"/>
      <c r="L42" s="117"/>
    </row>
    <row r="43" spans="1:12">
      <c r="A43" s="97"/>
      <c r="B43" s="96" t="s">
        <v>148</v>
      </c>
      <c r="C43" s="95">
        <v>0</v>
      </c>
      <c r="D43" s="94">
        <v>0</v>
      </c>
      <c r="E43" s="94">
        <v>0</v>
      </c>
      <c r="F43" s="94">
        <v>0</v>
      </c>
      <c r="G43" s="94">
        <v>9000</v>
      </c>
      <c r="H43" s="94">
        <v>0</v>
      </c>
      <c r="I43" s="94">
        <v>23000</v>
      </c>
      <c r="J43" s="94">
        <v>32000</v>
      </c>
      <c r="K43" s="116"/>
      <c r="L43" s="117"/>
    </row>
    <row r="44" spans="1:12">
      <c r="A44" s="97"/>
      <c r="B44" s="96" t="s">
        <v>8</v>
      </c>
      <c r="C44" s="95">
        <v>0</v>
      </c>
      <c r="D44" s="94">
        <v>0</v>
      </c>
      <c r="E44" s="94">
        <v>0</v>
      </c>
      <c r="F44" s="94">
        <v>0</v>
      </c>
      <c r="G44" s="94">
        <v>0</v>
      </c>
      <c r="H44" s="94">
        <v>7000</v>
      </c>
      <c r="I44" s="94">
        <v>0</v>
      </c>
      <c r="J44" s="94">
        <v>7000</v>
      </c>
      <c r="K44" s="116"/>
      <c r="L44" s="117"/>
    </row>
    <row r="45" spans="1:12">
      <c r="A45" s="97"/>
      <c r="B45" s="96" t="s">
        <v>3</v>
      </c>
      <c r="C45" s="95">
        <v>0</v>
      </c>
      <c r="D45" s="94">
        <v>0</v>
      </c>
      <c r="E45" s="94">
        <v>25575</v>
      </c>
      <c r="F45" s="94">
        <v>0</v>
      </c>
      <c r="G45" s="94">
        <v>20550</v>
      </c>
      <c r="H45" s="94">
        <v>43210</v>
      </c>
      <c r="I45" s="94">
        <v>1</v>
      </c>
      <c r="J45" s="94">
        <v>89336</v>
      </c>
      <c r="K45" s="116"/>
      <c r="L45" s="117"/>
    </row>
    <row r="46" spans="1:12">
      <c r="A46" s="104" t="s">
        <v>145</v>
      </c>
      <c r="B46" s="103"/>
      <c r="C46" s="102">
        <v>3321300</v>
      </c>
      <c r="D46" s="101">
        <v>25690</v>
      </c>
      <c r="E46" s="101">
        <v>38564</v>
      </c>
      <c r="F46" s="101">
        <v>0</v>
      </c>
      <c r="G46" s="101">
        <v>95394</v>
      </c>
      <c r="H46" s="101">
        <v>105134</v>
      </c>
      <c r="I46" s="101">
        <v>180755</v>
      </c>
      <c r="J46" s="101">
        <v>445537</v>
      </c>
      <c r="K46" s="116"/>
      <c r="L46" s="117"/>
    </row>
    <row r="47" spans="1:12">
      <c r="A47" s="100" t="s">
        <v>130</v>
      </c>
      <c r="B47" s="99"/>
      <c r="C47" s="98">
        <v>3175</v>
      </c>
      <c r="D47" s="98">
        <v>0</v>
      </c>
      <c r="E47" s="98">
        <v>0</v>
      </c>
      <c r="F47" s="98">
        <v>0</v>
      </c>
      <c r="G47" s="98">
        <v>0</v>
      </c>
      <c r="H47" s="98">
        <v>0</v>
      </c>
      <c r="I47" s="98">
        <v>0</v>
      </c>
      <c r="J47" s="98">
        <v>0</v>
      </c>
      <c r="K47" s="116"/>
      <c r="L47" s="117"/>
    </row>
    <row r="48" spans="1:12">
      <c r="A48" s="97"/>
      <c r="B48" s="96" t="s">
        <v>3</v>
      </c>
      <c r="C48" s="95">
        <v>3175</v>
      </c>
      <c r="D48" s="94">
        <v>0</v>
      </c>
      <c r="E48" s="94">
        <v>0</v>
      </c>
      <c r="F48" s="94">
        <v>0</v>
      </c>
      <c r="G48" s="94">
        <v>0</v>
      </c>
      <c r="H48" s="94">
        <v>0</v>
      </c>
      <c r="I48" s="94">
        <v>0</v>
      </c>
      <c r="J48" s="94">
        <v>0</v>
      </c>
      <c r="K48" s="116"/>
      <c r="L48" s="117"/>
    </row>
    <row r="49" spans="1:12">
      <c r="A49" s="100" t="s">
        <v>135</v>
      </c>
      <c r="B49" s="99"/>
      <c r="C49" s="98">
        <v>3318125</v>
      </c>
      <c r="D49" s="98">
        <v>25690</v>
      </c>
      <c r="E49" s="98">
        <v>38564</v>
      </c>
      <c r="F49" s="98">
        <v>0</v>
      </c>
      <c r="G49" s="98">
        <v>95394</v>
      </c>
      <c r="H49" s="98">
        <v>105134</v>
      </c>
      <c r="I49" s="98">
        <v>180755</v>
      </c>
      <c r="J49" s="98">
        <v>445537</v>
      </c>
      <c r="K49" s="116"/>
      <c r="L49" s="117"/>
    </row>
    <row r="50" spans="1:12">
      <c r="A50" s="97"/>
      <c r="B50" s="96" t="s">
        <v>8</v>
      </c>
      <c r="C50" s="95">
        <v>0</v>
      </c>
      <c r="D50" s="94">
        <v>25690</v>
      </c>
      <c r="E50" s="94">
        <v>31306</v>
      </c>
      <c r="F50" s="94">
        <v>0</v>
      </c>
      <c r="G50" s="94">
        <v>81701</v>
      </c>
      <c r="H50" s="94">
        <v>105134</v>
      </c>
      <c r="I50" s="94">
        <v>41387</v>
      </c>
      <c r="J50" s="94">
        <v>285218</v>
      </c>
      <c r="K50" s="116"/>
      <c r="L50" s="117"/>
    </row>
    <row r="51" spans="1:12">
      <c r="A51" s="97"/>
      <c r="B51" s="96" t="s">
        <v>3</v>
      </c>
      <c r="C51" s="95">
        <v>0</v>
      </c>
      <c r="D51" s="94">
        <v>0</v>
      </c>
      <c r="E51" s="94">
        <v>7258</v>
      </c>
      <c r="F51" s="94">
        <v>0</v>
      </c>
      <c r="G51" s="94">
        <v>13693</v>
      </c>
      <c r="H51" s="94">
        <v>0</v>
      </c>
      <c r="I51" s="94">
        <v>139368</v>
      </c>
      <c r="J51" s="94">
        <v>160319</v>
      </c>
      <c r="K51" s="116"/>
      <c r="L51" s="117"/>
    </row>
    <row r="52" spans="1:12">
      <c r="A52" s="104" t="s">
        <v>146</v>
      </c>
      <c r="B52" s="103"/>
      <c r="C52" s="102">
        <v>224981</v>
      </c>
      <c r="D52" s="101">
        <v>0</v>
      </c>
      <c r="E52" s="101">
        <v>0</v>
      </c>
      <c r="F52" s="101">
        <v>0</v>
      </c>
      <c r="G52" s="101">
        <v>0</v>
      </c>
      <c r="H52" s="101">
        <v>0</v>
      </c>
      <c r="I52" s="101">
        <v>0</v>
      </c>
      <c r="J52" s="101">
        <v>0</v>
      </c>
      <c r="K52" s="116"/>
      <c r="L52" s="117"/>
    </row>
    <row r="53" spans="1:12">
      <c r="A53" s="100" t="s">
        <v>130</v>
      </c>
      <c r="B53" s="99"/>
      <c r="C53" s="98">
        <v>224981</v>
      </c>
      <c r="D53" s="98">
        <v>0</v>
      </c>
      <c r="E53" s="98">
        <v>0</v>
      </c>
      <c r="F53" s="98">
        <v>0</v>
      </c>
      <c r="G53" s="98">
        <v>0</v>
      </c>
      <c r="H53" s="98">
        <v>0</v>
      </c>
      <c r="I53" s="98">
        <v>0</v>
      </c>
      <c r="J53" s="98">
        <v>0</v>
      </c>
      <c r="K53" s="116"/>
      <c r="L53" s="117"/>
    </row>
    <row r="54" spans="1:12">
      <c r="A54" s="97"/>
      <c r="B54" s="96" t="s">
        <v>15</v>
      </c>
      <c r="C54" s="95">
        <v>161161</v>
      </c>
      <c r="D54" s="94">
        <v>0</v>
      </c>
      <c r="E54" s="94">
        <v>0</v>
      </c>
      <c r="F54" s="94">
        <v>0</v>
      </c>
      <c r="G54" s="94">
        <v>0</v>
      </c>
      <c r="H54" s="94">
        <v>0</v>
      </c>
      <c r="I54" s="94">
        <v>0</v>
      </c>
      <c r="J54" s="94">
        <v>0</v>
      </c>
      <c r="K54" s="116"/>
      <c r="L54" s="117"/>
    </row>
    <row r="55" spans="1:12">
      <c r="A55" s="97"/>
      <c r="B55" s="96" t="s">
        <v>3</v>
      </c>
      <c r="C55" s="95">
        <v>63820</v>
      </c>
      <c r="D55" s="94">
        <v>0</v>
      </c>
      <c r="E55" s="94">
        <v>0</v>
      </c>
      <c r="F55" s="94">
        <v>0</v>
      </c>
      <c r="G55" s="94">
        <v>0</v>
      </c>
      <c r="H55" s="94">
        <v>0</v>
      </c>
      <c r="I55" s="94">
        <v>0</v>
      </c>
      <c r="J55" s="94">
        <v>0</v>
      </c>
      <c r="K55" s="116"/>
      <c r="L55" s="117"/>
    </row>
    <row r="56" spans="1:12">
      <c r="A56" s="104" t="s">
        <v>147</v>
      </c>
      <c r="B56" s="103"/>
      <c r="C56" s="102">
        <v>6080500</v>
      </c>
      <c r="D56" s="101">
        <v>151773</v>
      </c>
      <c r="E56" s="101">
        <v>130618</v>
      </c>
      <c r="F56" s="101">
        <v>117361</v>
      </c>
      <c r="G56" s="101">
        <v>148890</v>
      </c>
      <c r="H56" s="101">
        <v>144734</v>
      </c>
      <c r="I56" s="101">
        <v>98638</v>
      </c>
      <c r="J56" s="101">
        <v>792014</v>
      </c>
      <c r="K56" s="116"/>
      <c r="L56" s="117"/>
    </row>
    <row r="57" spans="1:12">
      <c r="A57" s="100" t="s">
        <v>135</v>
      </c>
      <c r="B57" s="99"/>
      <c r="C57" s="98">
        <v>6080500</v>
      </c>
      <c r="D57" s="98">
        <v>151773</v>
      </c>
      <c r="E57" s="98">
        <v>130618</v>
      </c>
      <c r="F57" s="98">
        <v>117361</v>
      </c>
      <c r="G57" s="98">
        <v>148890</v>
      </c>
      <c r="H57" s="98">
        <v>144734</v>
      </c>
      <c r="I57" s="98">
        <v>98638</v>
      </c>
      <c r="J57" s="98">
        <v>792014</v>
      </c>
      <c r="K57" s="116"/>
      <c r="L57" s="117"/>
    </row>
    <row r="58" spans="1:12">
      <c r="A58" s="97"/>
      <c r="B58" s="96" t="s">
        <v>11</v>
      </c>
      <c r="C58" s="95">
        <v>0</v>
      </c>
      <c r="D58" s="94">
        <v>0</v>
      </c>
      <c r="E58" s="94">
        <v>9925</v>
      </c>
      <c r="F58" s="94">
        <v>0</v>
      </c>
      <c r="G58" s="94">
        <v>0</v>
      </c>
      <c r="H58" s="94">
        <v>0</v>
      </c>
      <c r="I58" s="94">
        <v>0</v>
      </c>
      <c r="J58" s="94">
        <v>9925</v>
      </c>
      <c r="K58" s="116"/>
      <c r="L58" s="117"/>
    </row>
    <row r="59" spans="1:12">
      <c r="A59" s="97"/>
      <c r="B59" s="96" t="s">
        <v>144</v>
      </c>
      <c r="C59" s="95">
        <v>0</v>
      </c>
      <c r="D59" s="94">
        <v>5390</v>
      </c>
      <c r="E59" s="94">
        <v>0</v>
      </c>
      <c r="F59" s="94">
        <v>33468</v>
      </c>
      <c r="G59" s="94">
        <v>70677</v>
      </c>
      <c r="H59" s="94">
        <v>15086</v>
      </c>
      <c r="I59" s="94">
        <v>5054</v>
      </c>
      <c r="J59" s="94">
        <v>129675</v>
      </c>
      <c r="K59" s="116"/>
      <c r="L59" s="117"/>
    </row>
    <row r="60" spans="1:12">
      <c r="A60" s="97"/>
      <c r="B60" s="96" t="s">
        <v>136</v>
      </c>
      <c r="C60" s="95">
        <v>0</v>
      </c>
      <c r="D60" s="94">
        <v>5230</v>
      </c>
      <c r="E60" s="94">
        <v>0</v>
      </c>
      <c r="F60" s="94">
        <v>4358</v>
      </c>
      <c r="G60" s="94">
        <v>0</v>
      </c>
      <c r="H60" s="94">
        <v>8716</v>
      </c>
      <c r="I60" s="94">
        <v>6102</v>
      </c>
      <c r="J60" s="94">
        <v>24406</v>
      </c>
      <c r="K60" s="116"/>
      <c r="L60" s="117"/>
    </row>
    <row r="61" spans="1:12">
      <c r="A61" s="97"/>
      <c r="B61" s="96" t="s">
        <v>132</v>
      </c>
      <c r="C61" s="95">
        <v>0</v>
      </c>
      <c r="D61" s="94">
        <v>0</v>
      </c>
      <c r="E61" s="94">
        <v>0</v>
      </c>
      <c r="F61" s="94">
        <v>0</v>
      </c>
      <c r="G61" s="94">
        <v>0</v>
      </c>
      <c r="H61" s="94">
        <v>12300</v>
      </c>
      <c r="I61" s="94">
        <v>0</v>
      </c>
      <c r="J61" s="94">
        <v>12300</v>
      </c>
      <c r="K61" s="116"/>
      <c r="L61" s="117"/>
    </row>
    <row r="62" spans="1:12">
      <c r="A62" s="97"/>
      <c r="B62" s="96" t="s">
        <v>148</v>
      </c>
      <c r="C62" s="95">
        <v>0</v>
      </c>
      <c r="D62" s="94">
        <v>5825</v>
      </c>
      <c r="E62" s="94">
        <v>0</v>
      </c>
      <c r="F62" s="94">
        <v>54758</v>
      </c>
      <c r="G62" s="94">
        <v>38576</v>
      </c>
      <c r="H62" s="94">
        <v>43473</v>
      </c>
      <c r="I62" s="94">
        <v>18517</v>
      </c>
      <c r="J62" s="94">
        <v>161149</v>
      </c>
      <c r="K62" s="116"/>
      <c r="L62" s="117"/>
    </row>
    <row r="63" spans="1:12">
      <c r="A63" s="97"/>
      <c r="B63" s="96" t="s">
        <v>139</v>
      </c>
      <c r="C63" s="95">
        <v>0</v>
      </c>
      <c r="D63" s="94">
        <v>75328</v>
      </c>
      <c r="E63" s="94">
        <v>60693</v>
      </c>
      <c r="F63" s="94">
        <v>24777</v>
      </c>
      <c r="G63" s="94">
        <v>39637</v>
      </c>
      <c r="H63" s="94">
        <v>24961</v>
      </c>
      <c r="I63" s="94">
        <v>45605</v>
      </c>
      <c r="J63" s="94">
        <v>271001</v>
      </c>
      <c r="K63" s="116"/>
      <c r="L63" s="117"/>
    </row>
    <row r="64" spans="1:12">
      <c r="A64" s="97"/>
      <c r="B64" s="96" t="s">
        <v>8</v>
      </c>
      <c r="C64" s="95">
        <v>0</v>
      </c>
      <c r="D64" s="94">
        <v>0</v>
      </c>
      <c r="E64" s="94">
        <v>0</v>
      </c>
      <c r="F64" s="94">
        <v>0</v>
      </c>
      <c r="G64" s="94">
        <v>0</v>
      </c>
      <c r="H64" s="94">
        <v>20198</v>
      </c>
      <c r="I64" s="94">
        <v>0</v>
      </c>
      <c r="J64" s="94">
        <v>20198</v>
      </c>
      <c r="K64" s="116"/>
      <c r="L64" s="117"/>
    </row>
    <row r="65" spans="1:12">
      <c r="A65" s="97"/>
      <c r="B65" s="96" t="s">
        <v>3</v>
      </c>
      <c r="C65" s="95">
        <v>0</v>
      </c>
      <c r="D65" s="94">
        <v>60000</v>
      </c>
      <c r="E65" s="94">
        <v>60000</v>
      </c>
      <c r="F65" s="94">
        <v>0</v>
      </c>
      <c r="G65" s="94">
        <v>0</v>
      </c>
      <c r="H65" s="94">
        <v>20000</v>
      </c>
      <c r="I65" s="94">
        <v>23360</v>
      </c>
      <c r="J65" s="94">
        <v>163360</v>
      </c>
      <c r="K65" s="116"/>
      <c r="L65" s="117"/>
    </row>
    <row r="66" spans="1:12">
      <c r="A66" s="108" t="s">
        <v>60</v>
      </c>
      <c r="B66" s="107"/>
      <c r="C66" s="106">
        <v>135585786</v>
      </c>
      <c r="D66" s="105">
        <v>5263584</v>
      </c>
      <c r="E66" s="105">
        <v>5809483</v>
      </c>
      <c r="F66" s="105">
        <v>5621114</v>
      </c>
      <c r="G66" s="105">
        <v>6684879</v>
      </c>
      <c r="H66" s="105">
        <v>7498500</v>
      </c>
      <c r="I66" s="105">
        <v>6691602</v>
      </c>
      <c r="J66" s="105">
        <v>37569162</v>
      </c>
      <c r="K66" s="116"/>
      <c r="L66" s="117"/>
    </row>
    <row r="67" spans="1:12">
      <c r="A67" s="104" t="s">
        <v>149</v>
      </c>
      <c r="B67" s="103"/>
      <c r="C67" s="102">
        <v>48626859</v>
      </c>
      <c r="D67" s="101">
        <v>2065504</v>
      </c>
      <c r="E67" s="101">
        <v>2201427</v>
      </c>
      <c r="F67" s="101">
        <v>2414047</v>
      </c>
      <c r="G67" s="101">
        <v>2809112</v>
      </c>
      <c r="H67" s="101">
        <v>3081871</v>
      </c>
      <c r="I67" s="101">
        <v>3149825</v>
      </c>
      <c r="J67" s="101">
        <v>15721786</v>
      </c>
      <c r="K67" s="116"/>
      <c r="L67" s="117"/>
    </row>
    <row r="68" spans="1:12">
      <c r="A68" s="100" t="s">
        <v>130</v>
      </c>
      <c r="B68" s="99"/>
      <c r="C68" s="98">
        <v>20632000</v>
      </c>
      <c r="D68" s="98">
        <v>189953</v>
      </c>
      <c r="E68" s="98">
        <v>296143</v>
      </c>
      <c r="F68" s="98">
        <v>284473</v>
      </c>
      <c r="G68" s="98">
        <v>276200</v>
      </c>
      <c r="H68" s="98">
        <v>255000</v>
      </c>
      <c r="I68" s="98">
        <v>301696</v>
      </c>
      <c r="J68" s="98">
        <v>1603465</v>
      </c>
      <c r="K68" s="116"/>
      <c r="L68" s="117"/>
    </row>
    <row r="69" spans="1:12">
      <c r="A69" s="97"/>
      <c r="B69" s="96" t="s">
        <v>150</v>
      </c>
      <c r="C69" s="95">
        <v>100000</v>
      </c>
      <c r="D69" s="94">
        <v>1173</v>
      </c>
      <c r="E69" s="94">
        <v>0</v>
      </c>
      <c r="F69" s="94">
        <v>0</v>
      </c>
      <c r="G69" s="94">
        <v>2000</v>
      </c>
      <c r="H69" s="94">
        <v>1200</v>
      </c>
      <c r="I69" s="94">
        <v>1077</v>
      </c>
      <c r="J69" s="94">
        <v>5450</v>
      </c>
      <c r="K69" s="116"/>
      <c r="L69" s="117"/>
    </row>
    <row r="70" spans="1:12">
      <c r="A70" s="97"/>
      <c r="B70" s="96" t="s">
        <v>4</v>
      </c>
      <c r="C70" s="95">
        <v>3050000</v>
      </c>
      <c r="D70" s="94">
        <v>0</v>
      </c>
      <c r="E70" s="94">
        <v>0</v>
      </c>
      <c r="F70" s="94">
        <v>0</v>
      </c>
      <c r="G70" s="94">
        <v>80</v>
      </c>
      <c r="H70" s="94">
        <v>0</v>
      </c>
      <c r="I70" s="94">
        <v>0</v>
      </c>
      <c r="J70" s="94">
        <v>80</v>
      </c>
      <c r="K70" s="116"/>
      <c r="L70" s="117"/>
    </row>
    <row r="71" spans="1:12">
      <c r="A71" s="97"/>
      <c r="B71" s="96" t="s">
        <v>144</v>
      </c>
      <c r="C71" s="95">
        <v>1141000</v>
      </c>
      <c r="D71" s="94">
        <v>91338</v>
      </c>
      <c r="E71" s="94">
        <v>149440</v>
      </c>
      <c r="F71" s="94">
        <v>133437</v>
      </c>
      <c r="G71" s="94">
        <v>149785</v>
      </c>
      <c r="H71" s="94">
        <v>148496</v>
      </c>
      <c r="I71" s="94">
        <v>182029</v>
      </c>
      <c r="J71" s="94">
        <v>854525</v>
      </c>
      <c r="K71" s="116"/>
      <c r="L71" s="117"/>
    </row>
    <row r="72" spans="1:12">
      <c r="A72" s="97"/>
      <c r="B72" s="96" t="s">
        <v>261</v>
      </c>
      <c r="C72" s="95">
        <v>1550000</v>
      </c>
      <c r="D72" s="94">
        <v>0</v>
      </c>
      <c r="E72" s="94">
        <v>0</v>
      </c>
      <c r="F72" s="94">
        <v>0</v>
      </c>
      <c r="G72" s="94">
        <v>0</v>
      </c>
      <c r="H72" s="94">
        <v>0</v>
      </c>
      <c r="I72" s="94">
        <v>0</v>
      </c>
      <c r="J72" s="94">
        <v>0</v>
      </c>
      <c r="K72" s="116"/>
      <c r="L72" s="117"/>
    </row>
    <row r="73" spans="1:12">
      <c r="A73" s="97"/>
      <c r="B73" s="96" t="s">
        <v>260</v>
      </c>
      <c r="C73" s="95">
        <v>323000</v>
      </c>
      <c r="D73" s="94">
        <v>0</v>
      </c>
      <c r="E73" s="94">
        <v>0</v>
      </c>
      <c r="F73" s="94">
        <v>0</v>
      </c>
      <c r="G73" s="94">
        <v>0</v>
      </c>
      <c r="H73" s="94">
        <v>0</v>
      </c>
      <c r="I73" s="94">
        <v>0</v>
      </c>
      <c r="J73" s="94">
        <v>0</v>
      </c>
      <c r="K73" s="116"/>
      <c r="L73" s="117"/>
    </row>
    <row r="74" spans="1:12">
      <c r="A74" s="97"/>
      <c r="B74" s="96" t="s">
        <v>259</v>
      </c>
      <c r="C74" s="95">
        <v>673000</v>
      </c>
      <c r="D74" s="94">
        <v>0</v>
      </c>
      <c r="E74" s="94">
        <v>0</v>
      </c>
      <c r="F74" s="94">
        <v>0</v>
      </c>
      <c r="G74" s="94">
        <v>0</v>
      </c>
      <c r="H74" s="94">
        <v>0</v>
      </c>
      <c r="I74" s="94">
        <v>0</v>
      </c>
      <c r="J74" s="94">
        <v>0</v>
      </c>
      <c r="K74" s="116"/>
      <c r="L74" s="117"/>
    </row>
    <row r="75" spans="1:12">
      <c r="A75" s="97"/>
      <c r="B75" s="96" t="s">
        <v>3</v>
      </c>
      <c r="C75" s="95">
        <v>11322000</v>
      </c>
      <c r="D75" s="94">
        <v>0</v>
      </c>
      <c r="E75" s="94">
        <v>0</v>
      </c>
      <c r="F75" s="94">
        <v>0</v>
      </c>
      <c r="G75" s="94">
        <v>0</v>
      </c>
      <c r="H75" s="94">
        <v>52</v>
      </c>
      <c r="I75" s="94">
        <v>20</v>
      </c>
      <c r="J75" s="94">
        <v>72</v>
      </c>
      <c r="K75" s="116"/>
      <c r="L75" s="117"/>
    </row>
    <row r="76" spans="1:12">
      <c r="A76" s="97"/>
      <c r="B76" s="96" t="s">
        <v>152</v>
      </c>
      <c r="C76" s="95">
        <v>150000</v>
      </c>
      <c r="D76" s="94">
        <v>6076</v>
      </c>
      <c r="E76" s="94">
        <v>10094</v>
      </c>
      <c r="F76" s="94">
        <v>6447</v>
      </c>
      <c r="G76" s="94">
        <v>1351</v>
      </c>
      <c r="H76" s="94">
        <v>2826</v>
      </c>
      <c r="I76" s="94">
        <v>2026</v>
      </c>
      <c r="J76" s="94">
        <v>28820</v>
      </c>
      <c r="K76" s="116"/>
      <c r="L76" s="117"/>
    </row>
    <row r="77" spans="1:12">
      <c r="A77" s="97"/>
      <c r="B77" s="96" t="s">
        <v>153</v>
      </c>
      <c r="C77" s="95">
        <v>353000</v>
      </c>
      <c r="D77" s="94">
        <v>272</v>
      </c>
      <c r="E77" s="94">
        <v>6161</v>
      </c>
      <c r="F77" s="94">
        <v>1514</v>
      </c>
      <c r="G77" s="94">
        <v>29913</v>
      </c>
      <c r="H77" s="94">
        <v>7991</v>
      </c>
      <c r="I77" s="94">
        <v>1945</v>
      </c>
      <c r="J77" s="94">
        <v>47796</v>
      </c>
      <c r="K77" s="116"/>
      <c r="L77" s="117"/>
    </row>
    <row r="78" spans="1:12">
      <c r="A78" s="97"/>
      <c r="B78" s="96" t="s">
        <v>154</v>
      </c>
      <c r="C78" s="95">
        <v>1720000</v>
      </c>
      <c r="D78" s="94">
        <v>91094</v>
      </c>
      <c r="E78" s="94">
        <v>130448</v>
      </c>
      <c r="F78" s="94">
        <v>143075</v>
      </c>
      <c r="G78" s="94">
        <v>93071</v>
      </c>
      <c r="H78" s="94">
        <v>94327</v>
      </c>
      <c r="I78" s="94">
        <v>106599</v>
      </c>
      <c r="J78" s="94">
        <v>658614</v>
      </c>
      <c r="K78" s="116"/>
      <c r="L78" s="117"/>
    </row>
    <row r="79" spans="1:12">
      <c r="A79" s="97"/>
      <c r="B79" s="96" t="s">
        <v>155</v>
      </c>
      <c r="C79" s="95">
        <v>250000</v>
      </c>
      <c r="D79" s="94">
        <v>0</v>
      </c>
      <c r="E79" s="94">
        <v>0</v>
      </c>
      <c r="F79" s="94">
        <v>0</v>
      </c>
      <c r="G79" s="94">
        <v>0</v>
      </c>
      <c r="H79" s="94">
        <v>108</v>
      </c>
      <c r="I79" s="94">
        <v>8000</v>
      </c>
      <c r="J79" s="94">
        <v>8108</v>
      </c>
      <c r="K79" s="116"/>
      <c r="L79" s="117"/>
    </row>
    <row r="80" spans="1:12">
      <c r="A80" s="100" t="s">
        <v>131</v>
      </c>
      <c r="B80" s="99"/>
      <c r="C80" s="98">
        <v>27493224</v>
      </c>
      <c r="D80" s="98">
        <v>1829960</v>
      </c>
      <c r="E80" s="98">
        <v>1888770</v>
      </c>
      <c r="F80" s="98">
        <v>2113768</v>
      </c>
      <c r="G80" s="98">
        <v>2317677</v>
      </c>
      <c r="H80" s="98">
        <v>2249299</v>
      </c>
      <c r="I80" s="98">
        <v>2545402</v>
      </c>
      <c r="J80" s="98">
        <v>12944876</v>
      </c>
      <c r="K80" s="116"/>
      <c r="L80" s="117"/>
    </row>
    <row r="81" spans="1:12">
      <c r="A81" s="97"/>
      <c r="B81" s="96" t="s">
        <v>156</v>
      </c>
      <c r="C81" s="95">
        <v>0</v>
      </c>
      <c r="D81" s="94">
        <v>70983</v>
      </c>
      <c r="E81" s="94">
        <v>84682</v>
      </c>
      <c r="F81" s="94">
        <v>93883</v>
      </c>
      <c r="G81" s="94">
        <v>146506</v>
      </c>
      <c r="H81" s="94">
        <v>97137</v>
      </c>
      <c r="I81" s="94">
        <v>121284</v>
      </c>
      <c r="J81" s="94">
        <v>614475</v>
      </c>
      <c r="K81" s="116"/>
      <c r="L81" s="117"/>
    </row>
    <row r="82" spans="1:12">
      <c r="A82" s="97"/>
      <c r="B82" s="96" t="s">
        <v>11</v>
      </c>
      <c r="C82" s="95">
        <v>0</v>
      </c>
      <c r="D82" s="94">
        <v>19724</v>
      </c>
      <c r="E82" s="94">
        <v>4740</v>
      </c>
      <c r="F82" s="94">
        <v>21274</v>
      </c>
      <c r="G82" s="94">
        <v>14516</v>
      </c>
      <c r="H82" s="94">
        <v>30574</v>
      </c>
      <c r="I82" s="94">
        <v>20631</v>
      </c>
      <c r="J82" s="94">
        <v>111459</v>
      </c>
      <c r="K82" s="116"/>
      <c r="L82" s="117"/>
    </row>
    <row r="83" spans="1:12">
      <c r="A83" s="97"/>
      <c r="B83" s="96" t="s">
        <v>157</v>
      </c>
      <c r="C83" s="95">
        <v>0</v>
      </c>
      <c r="D83" s="94">
        <v>1512</v>
      </c>
      <c r="E83" s="94">
        <v>2853</v>
      </c>
      <c r="F83" s="94">
        <v>6957</v>
      </c>
      <c r="G83" s="94">
        <v>15767</v>
      </c>
      <c r="H83" s="94">
        <v>8833</v>
      </c>
      <c r="I83" s="94">
        <v>31256</v>
      </c>
      <c r="J83" s="94">
        <v>67178</v>
      </c>
      <c r="K83" s="116"/>
      <c r="L83" s="117"/>
    </row>
    <row r="84" spans="1:12">
      <c r="A84" s="97"/>
      <c r="B84" s="96" t="s">
        <v>158</v>
      </c>
      <c r="C84" s="95">
        <v>0</v>
      </c>
      <c r="D84" s="94">
        <v>12960</v>
      </c>
      <c r="E84" s="94">
        <v>0</v>
      </c>
      <c r="F84" s="94">
        <v>0</v>
      </c>
      <c r="G84" s="94">
        <v>0</v>
      </c>
      <c r="H84" s="94">
        <v>8257</v>
      </c>
      <c r="I84" s="94">
        <v>0</v>
      </c>
      <c r="J84" s="94">
        <v>21217</v>
      </c>
      <c r="K84" s="116"/>
      <c r="L84" s="117"/>
    </row>
    <row r="85" spans="1:12">
      <c r="A85" s="97"/>
      <c r="B85" s="96" t="s">
        <v>10</v>
      </c>
      <c r="C85" s="95">
        <v>0</v>
      </c>
      <c r="D85" s="94">
        <v>607130</v>
      </c>
      <c r="E85" s="94">
        <v>689477</v>
      </c>
      <c r="F85" s="94">
        <v>681110</v>
      </c>
      <c r="G85" s="94">
        <v>466331</v>
      </c>
      <c r="H85" s="94">
        <v>444176</v>
      </c>
      <c r="I85" s="94">
        <v>315562</v>
      </c>
      <c r="J85" s="94">
        <v>3203786</v>
      </c>
      <c r="K85" s="116"/>
      <c r="L85" s="117"/>
    </row>
    <row r="86" spans="1:12">
      <c r="A86" s="97"/>
      <c r="B86" s="96" t="s">
        <v>159</v>
      </c>
      <c r="C86" s="95">
        <v>0</v>
      </c>
      <c r="D86" s="94">
        <v>5402</v>
      </c>
      <c r="E86" s="94">
        <v>9340</v>
      </c>
      <c r="F86" s="94">
        <v>10062</v>
      </c>
      <c r="G86" s="94">
        <v>8406</v>
      </c>
      <c r="H86" s="94">
        <v>20557</v>
      </c>
      <c r="I86" s="94">
        <v>27955</v>
      </c>
      <c r="J86" s="94">
        <v>81722</v>
      </c>
      <c r="K86" s="116"/>
      <c r="L86" s="117"/>
    </row>
    <row r="87" spans="1:12">
      <c r="A87" s="97"/>
      <c r="B87" s="96" t="s">
        <v>136</v>
      </c>
      <c r="C87" s="95">
        <v>0</v>
      </c>
      <c r="D87" s="94">
        <v>12878</v>
      </c>
      <c r="E87" s="94">
        <v>8746</v>
      </c>
      <c r="F87" s="94">
        <v>11005</v>
      </c>
      <c r="G87" s="94">
        <v>23194</v>
      </c>
      <c r="H87" s="94">
        <v>18519</v>
      </c>
      <c r="I87" s="94">
        <v>22546</v>
      </c>
      <c r="J87" s="94">
        <v>96888</v>
      </c>
      <c r="K87" s="116"/>
      <c r="L87" s="117"/>
    </row>
    <row r="88" spans="1:12">
      <c r="A88" s="97"/>
      <c r="B88" s="96" t="s">
        <v>132</v>
      </c>
      <c r="C88" s="95">
        <v>0</v>
      </c>
      <c r="D88" s="94">
        <v>178176</v>
      </c>
      <c r="E88" s="94">
        <v>177435</v>
      </c>
      <c r="F88" s="94">
        <v>339988</v>
      </c>
      <c r="G88" s="94">
        <v>325037</v>
      </c>
      <c r="H88" s="94">
        <v>324809</v>
      </c>
      <c r="I88" s="94">
        <v>546077</v>
      </c>
      <c r="J88" s="94">
        <v>1891522</v>
      </c>
      <c r="K88" s="116"/>
      <c r="L88" s="117"/>
    </row>
    <row r="89" spans="1:12">
      <c r="A89" s="97"/>
      <c r="B89" s="96" t="s">
        <v>137</v>
      </c>
      <c r="C89" s="95">
        <v>0</v>
      </c>
      <c r="D89" s="94">
        <v>147038</v>
      </c>
      <c r="E89" s="94">
        <v>185074</v>
      </c>
      <c r="F89" s="94">
        <v>146660</v>
      </c>
      <c r="G89" s="94">
        <v>149278</v>
      </c>
      <c r="H89" s="94">
        <v>172107</v>
      </c>
      <c r="I89" s="94">
        <v>200347</v>
      </c>
      <c r="J89" s="94">
        <v>1000504</v>
      </c>
      <c r="K89" s="116"/>
      <c r="L89" s="117"/>
    </row>
    <row r="90" spans="1:12">
      <c r="A90" s="97"/>
      <c r="B90" s="96" t="s">
        <v>138</v>
      </c>
      <c r="C90" s="95">
        <v>0</v>
      </c>
      <c r="D90" s="94">
        <v>0</v>
      </c>
      <c r="E90" s="94">
        <v>0</v>
      </c>
      <c r="F90" s="94">
        <v>8733</v>
      </c>
      <c r="G90" s="94">
        <v>10565</v>
      </c>
      <c r="H90" s="94">
        <v>208</v>
      </c>
      <c r="I90" s="94">
        <v>1043</v>
      </c>
      <c r="J90" s="94">
        <v>20549</v>
      </c>
      <c r="K90" s="116"/>
      <c r="L90" s="117"/>
    </row>
    <row r="91" spans="1:12">
      <c r="A91" s="97"/>
      <c r="B91" s="96" t="s">
        <v>180</v>
      </c>
      <c r="C91" s="95">
        <v>0</v>
      </c>
      <c r="D91" s="94">
        <v>0</v>
      </c>
      <c r="E91" s="94">
        <v>9857</v>
      </c>
      <c r="F91" s="94">
        <v>0</v>
      </c>
      <c r="G91" s="94">
        <v>0</v>
      </c>
      <c r="H91" s="94">
        <v>3254</v>
      </c>
      <c r="I91" s="94">
        <v>3165</v>
      </c>
      <c r="J91" s="94">
        <v>16276</v>
      </c>
      <c r="K91" s="116"/>
      <c r="L91" s="117"/>
    </row>
    <row r="92" spans="1:12">
      <c r="A92" s="97"/>
      <c r="B92" s="96" t="s">
        <v>139</v>
      </c>
      <c r="C92" s="95">
        <v>0</v>
      </c>
      <c r="D92" s="94">
        <v>190344</v>
      </c>
      <c r="E92" s="94">
        <v>183989</v>
      </c>
      <c r="F92" s="94">
        <v>194931</v>
      </c>
      <c r="G92" s="94">
        <v>195149</v>
      </c>
      <c r="H92" s="94">
        <v>259092</v>
      </c>
      <c r="I92" s="94">
        <v>328886</v>
      </c>
      <c r="J92" s="94">
        <v>1352391</v>
      </c>
      <c r="K92" s="116"/>
      <c r="L92" s="117"/>
    </row>
    <row r="93" spans="1:12">
      <c r="A93" s="97"/>
      <c r="B93" s="96" t="s">
        <v>140</v>
      </c>
      <c r="C93" s="95">
        <v>0</v>
      </c>
      <c r="D93" s="94">
        <v>170528</v>
      </c>
      <c r="E93" s="94">
        <v>140608</v>
      </c>
      <c r="F93" s="94">
        <v>178397</v>
      </c>
      <c r="G93" s="94">
        <v>193186</v>
      </c>
      <c r="H93" s="94">
        <v>257622</v>
      </c>
      <c r="I93" s="94">
        <v>179759</v>
      </c>
      <c r="J93" s="94">
        <v>1120100</v>
      </c>
      <c r="K93" s="116"/>
      <c r="L93" s="117"/>
    </row>
    <row r="94" spans="1:12">
      <c r="A94" s="97"/>
      <c r="B94" s="96" t="s">
        <v>141</v>
      </c>
      <c r="C94" s="95">
        <v>0</v>
      </c>
      <c r="D94" s="94">
        <v>158063</v>
      </c>
      <c r="E94" s="94">
        <v>33171</v>
      </c>
      <c r="F94" s="94">
        <v>34319</v>
      </c>
      <c r="G94" s="94">
        <v>85664</v>
      </c>
      <c r="H94" s="94">
        <v>141661</v>
      </c>
      <c r="I94" s="94">
        <v>284669</v>
      </c>
      <c r="J94" s="94">
        <v>737547</v>
      </c>
      <c r="K94" s="116"/>
      <c r="L94" s="117"/>
    </row>
    <row r="95" spans="1:12">
      <c r="A95" s="97"/>
      <c r="B95" s="96" t="s">
        <v>8</v>
      </c>
      <c r="C95" s="95">
        <v>0</v>
      </c>
      <c r="D95" s="94">
        <v>111219</v>
      </c>
      <c r="E95" s="94">
        <v>196579</v>
      </c>
      <c r="F95" s="94">
        <v>243476</v>
      </c>
      <c r="G95" s="94">
        <v>436104</v>
      </c>
      <c r="H95" s="94">
        <v>308109</v>
      </c>
      <c r="I95" s="94">
        <v>301717</v>
      </c>
      <c r="J95" s="94">
        <v>1597204</v>
      </c>
      <c r="K95" s="116"/>
      <c r="L95" s="117"/>
    </row>
    <row r="96" spans="1:12">
      <c r="A96" s="97"/>
      <c r="B96" s="96" t="s">
        <v>142</v>
      </c>
      <c r="C96" s="95">
        <v>0</v>
      </c>
      <c r="D96" s="94">
        <v>24755</v>
      </c>
      <c r="E96" s="94">
        <v>39178</v>
      </c>
      <c r="F96" s="94">
        <v>31793</v>
      </c>
      <c r="G96" s="94">
        <v>69756</v>
      </c>
      <c r="H96" s="94">
        <v>23862</v>
      </c>
      <c r="I96" s="94">
        <v>22657</v>
      </c>
      <c r="J96" s="94">
        <v>212001</v>
      </c>
      <c r="K96" s="116"/>
      <c r="L96" s="117"/>
    </row>
    <row r="97" spans="1:12">
      <c r="A97" s="97"/>
      <c r="B97" s="96" t="s">
        <v>153</v>
      </c>
      <c r="C97" s="95">
        <v>0</v>
      </c>
      <c r="D97" s="94">
        <v>43</v>
      </c>
      <c r="E97" s="94">
        <v>0</v>
      </c>
      <c r="F97" s="94">
        <v>129</v>
      </c>
      <c r="G97" s="94">
        <v>0</v>
      </c>
      <c r="H97" s="94">
        <v>0</v>
      </c>
      <c r="I97" s="94">
        <v>50</v>
      </c>
      <c r="J97" s="94">
        <v>222</v>
      </c>
      <c r="K97" s="116"/>
      <c r="L97" s="117"/>
    </row>
    <row r="98" spans="1:12">
      <c r="A98" s="97"/>
      <c r="B98" s="96" t="s">
        <v>171</v>
      </c>
      <c r="C98" s="95">
        <v>0</v>
      </c>
      <c r="D98" s="94">
        <v>0</v>
      </c>
      <c r="E98" s="94">
        <v>0</v>
      </c>
      <c r="F98" s="94">
        <v>0</v>
      </c>
      <c r="G98" s="94">
        <v>14784</v>
      </c>
      <c r="H98" s="94">
        <v>0</v>
      </c>
      <c r="I98" s="94">
        <v>14784</v>
      </c>
      <c r="J98" s="94">
        <v>29568</v>
      </c>
      <c r="K98" s="116"/>
      <c r="L98" s="117"/>
    </row>
    <row r="99" spans="1:12">
      <c r="A99" s="97"/>
      <c r="B99" s="96" t="s">
        <v>160</v>
      </c>
      <c r="C99" s="95">
        <v>0</v>
      </c>
      <c r="D99" s="94">
        <v>22561</v>
      </c>
      <c r="E99" s="94">
        <v>20234</v>
      </c>
      <c r="F99" s="94">
        <v>19216</v>
      </c>
      <c r="G99" s="94">
        <v>36371</v>
      </c>
      <c r="H99" s="94">
        <v>20854</v>
      </c>
      <c r="I99" s="94">
        <v>26984</v>
      </c>
      <c r="J99" s="94">
        <v>146220</v>
      </c>
      <c r="K99" s="116"/>
      <c r="L99" s="117"/>
    </row>
    <row r="100" spans="1:12">
      <c r="A100" s="97"/>
      <c r="B100" s="96" t="s">
        <v>161</v>
      </c>
      <c r="C100" s="95">
        <v>0</v>
      </c>
      <c r="D100" s="94">
        <v>6110</v>
      </c>
      <c r="E100" s="94">
        <v>610</v>
      </c>
      <c r="F100" s="94">
        <v>0</v>
      </c>
      <c r="G100" s="94">
        <v>3131</v>
      </c>
      <c r="H100" s="94">
        <v>0</v>
      </c>
      <c r="I100" s="94">
        <v>8727</v>
      </c>
      <c r="J100" s="94">
        <v>18578</v>
      </c>
      <c r="K100" s="116"/>
      <c r="L100" s="117"/>
    </row>
    <row r="101" spans="1:12">
      <c r="A101" s="97"/>
      <c r="B101" s="96" t="s">
        <v>133</v>
      </c>
      <c r="C101" s="95">
        <v>0</v>
      </c>
      <c r="D101" s="94">
        <v>90534</v>
      </c>
      <c r="E101" s="94">
        <v>102197</v>
      </c>
      <c r="F101" s="94">
        <v>91835</v>
      </c>
      <c r="G101" s="94">
        <v>123932</v>
      </c>
      <c r="H101" s="94">
        <v>109668</v>
      </c>
      <c r="I101" s="94">
        <v>87303</v>
      </c>
      <c r="J101" s="94">
        <v>605469</v>
      </c>
      <c r="K101" s="116"/>
      <c r="L101" s="117"/>
    </row>
    <row r="102" spans="1:12">
      <c r="A102" s="100" t="s">
        <v>134</v>
      </c>
      <c r="B102" s="99"/>
      <c r="C102" s="98">
        <v>201635</v>
      </c>
      <c r="D102" s="98">
        <v>14605</v>
      </c>
      <c r="E102" s="98">
        <v>12018</v>
      </c>
      <c r="F102" s="98">
        <v>1371</v>
      </c>
      <c r="G102" s="98">
        <v>53160</v>
      </c>
      <c r="H102" s="98">
        <v>71290</v>
      </c>
      <c r="I102" s="98">
        <v>5954</v>
      </c>
      <c r="J102" s="98">
        <v>158398</v>
      </c>
      <c r="K102" s="116"/>
      <c r="L102" s="117"/>
    </row>
    <row r="103" spans="1:12">
      <c r="A103" s="97"/>
      <c r="B103" s="96" t="s">
        <v>162</v>
      </c>
      <c r="C103" s="95">
        <v>0</v>
      </c>
      <c r="D103" s="94">
        <v>5260</v>
      </c>
      <c r="E103" s="94">
        <v>0</v>
      </c>
      <c r="F103" s="94">
        <v>0</v>
      </c>
      <c r="G103" s="94">
        <v>0</v>
      </c>
      <c r="H103" s="94">
        <v>0</v>
      </c>
      <c r="I103" s="94">
        <v>4607</v>
      </c>
      <c r="J103" s="94">
        <v>9867</v>
      </c>
      <c r="K103" s="116"/>
      <c r="L103" s="117"/>
    </row>
    <row r="104" spans="1:12" ht="26.4">
      <c r="A104" s="97"/>
      <c r="B104" s="96" t="s">
        <v>181</v>
      </c>
      <c r="C104" s="95">
        <v>0</v>
      </c>
      <c r="D104" s="94">
        <v>0</v>
      </c>
      <c r="E104" s="94">
        <v>1530</v>
      </c>
      <c r="F104" s="94">
        <v>1371</v>
      </c>
      <c r="G104" s="94">
        <v>1404</v>
      </c>
      <c r="H104" s="94">
        <v>1773</v>
      </c>
      <c r="I104" s="94">
        <v>1347</v>
      </c>
      <c r="J104" s="94">
        <v>7425</v>
      </c>
      <c r="K104" s="116"/>
      <c r="L104" s="117"/>
    </row>
    <row r="105" spans="1:12">
      <c r="A105" s="97"/>
      <c r="B105" s="96" t="s">
        <v>163</v>
      </c>
      <c r="C105" s="95">
        <v>0</v>
      </c>
      <c r="D105" s="94">
        <v>9345</v>
      </c>
      <c r="E105" s="94">
        <v>10488</v>
      </c>
      <c r="F105" s="94">
        <v>0</v>
      </c>
      <c r="G105" s="94">
        <v>5688</v>
      </c>
      <c r="H105" s="94">
        <v>39939</v>
      </c>
      <c r="I105" s="94">
        <v>0</v>
      </c>
      <c r="J105" s="94">
        <v>65460</v>
      </c>
      <c r="K105" s="116"/>
      <c r="L105" s="117"/>
    </row>
    <row r="106" spans="1:12">
      <c r="A106" s="97"/>
      <c r="B106" s="96" t="s">
        <v>148</v>
      </c>
      <c r="C106" s="95">
        <v>0</v>
      </c>
      <c r="D106" s="94">
        <v>0</v>
      </c>
      <c r="E106" s="94">
        <v>0</v>
      </c>
      <c r="F106" s="94">
        <v>0</v>
      </c>
      <c r="G106" s="94">
        <v>13787</v>
      </c>
      <c r="H106" s="94">
        <v>0</v>
      </c>
      <c r="I106" s="94">
        <v>0</v>
      </c>
      <c r="J106" s="94">
        <v>13787</v>
      </c>
      <c r="K106" s="116"/>
      <c r="L106" s="117"/>
    </row>
    <row r="107" spans="1:12">
      <c r="A107" s="97"/>
      <c r="B107" s="96" t="s">
        <v>71</v>
      </c>
      <c r="C107" s="95">
        <v>0</v>
      </c>
      <c r="D107" s="94">
        <v>0</v>
      </c>
      <c r="E107" s="94">
        <v>0</v>
      </c>
      <c r="F107" s="94">
        <v>0</v>
      </c>
      <c r="G107" s="94">
        <v>9500</v>
      </c>
      <c r="H107" s="94">
        <v>29578</v>
      </c>
      <c r="I107" s="94">
        <v>0</v>
      </c>
      <c r="J107" s="94">
        <v>39078</v>
      </c>
      <c r="K107" s="116"/>
      <c r="L107" s="117"/>
    </row>
    <row r="108" spans="1:12">
      <c r="A108" s="97"/>
      <c r="B108" s="96" t="s">
        <v>164</v>
      </c>
      <c r="C108" s="95">
        <v>0</v>
      </c>
      <c r="D108" s="94">
        <v>0</v>
      </c>
      <c r="E108" s="94">
        <v>0</v>
      </c>
      <c r="F108" s="94">
        <v>0</v>
      </c>
      <c r="G108" s="94">
        <v>22781</v>
      </c>
      <c r="H108" s="94">
        <v>0</v>
      </c>
      <c r="I108" s="94">
        <v>0</v>
      </c>
      <c r="J108" s="94">
        <v>22781</v>
      </c>
      <c r="K108" s="116"/>
      <c r="L108" s="117"/>
    </row>
    <row r="109" spans="1:12">
      <c r="A109" s="100" t="s">
        <v>135</v>
      </c>
      <c r="B109" s="99"/>
      <c r="C109" s="98">
        <v>300000</v>
      </c>
      <c r="D109" s="98">
        <v>30986</v>
      </c>
      <c r="E109" s="98">
        <v>4496</v>
      </c>
      <c r="F109" s="98">
        <v>14435</v>
      </c>
      <c r="G109" s="98">
        <v>162075</v>
      </c>
      <c r="H109" s="98">
        <v>506282</v>
      </c>
      <c r="I109" s="98">
        <v>296773</v>
      </c>
      <c r="J109" s="98">
        <v>1015047</v>
      </c>
      <c r="K109" s="116"/>
      <c r="L109" s="117"/>
    </row>
    <row r="110" spans="1:12">
      <c r="A110" s="97"/>
      <c r="B110" s="96" t="s">
        <v>162</v>
      </c>
      <c r="C110" s="95">
        <v>0</v>
      </c>
      <c r="D110" s="94">
        <v>9500</v>
      </c>
      <c r="E110" s="94">
        <v>0</v>
      </c>
      <c r="F110" s="94">
        <v>0</v>
      </c>
      <c r="G110" s="94">
        <v>0</v>
      </c>
      <c r="H110" s="94">
        <v>0</v>
      </c>
      <c r="I110" s="94">
        <v>9754</v>
      </c>
      <c r="J110" s="94">
        <v>19254</v>
      </c>
      <c r="K110" s="116"/>
      <c r="L110" s="117"/>
    </row>
    <row r="111" spans="1:12">
      <c r="A111" s="97"/>
      <c r="B111" s="96" t="s">
        <v>251</v>
      </c>
      <c r="C111" s="95">
        <v>0</v>
      </c>
      <c r="D111" s="94">
        <v>0</v>
      </c>
      <c r="E111" s="94">
        <v>0</v>
      </c>
      <c r="F111" s="94">
        <v>0</v>
      </c>
      <c r="G111" s="94">
        <v>0</v>
      </c>
      <c r="H111" s="94">
        <v>1469</v>
      </c>
      <c r="I111" s="94">
        <v>0</v>
      </c>
      <c r="J111" s="94">
        <v>1469</v>
      </c>
      <c r="K111" s="116"/>
      <c r="L111" s="117"/>
    </row>
    <row r="112" spans="1:12">
      <c r="A112" s="97"/>
      <c r="B112" s="96" t="s">
        <v>158</v>
      </c>
      <c r="C112" s="95">
        <v>0</v>
      </c>
      <c r="D112" s="94">
        <v>9000</v>
      </c>
      <c r="E112" s="94">
        <v>0</v>
      </c>
      <c r="F112" s="94">
        <v>8283</v>
      </c>
      <c r="G112" s="94">
        <v>0</v>
      </c>
      <c r="H112" s="94">
        <v>0</v>
      </c>
      <c r="I112" s="94">
        <v>18660</v>
      </c>
      <c r="J112" s="94">
        <v>35943</v>
      </c>
      <c r="K112" s="116"/>
      <c r="L112" s="117"/>
    </row>
    <row r="113" spans="1:12">
      <c r="A113" s="97"/>
      <c r="B113" s="96" t="s">
        <v>163</v>
      </c>
      <c r="C113" s="95">
        <v>0</v>
      </c>
      <c r="D113" s="94">
        <v>1575</v>
      </c>
      <c r="E113" s="94">
        <v>0</v>
      </c>
      <c r="F113" s="94">
        <v>1200</v>
      </c>
      <c r="G113" s="94">
        <v>1140</v>
      </c>
      <c r="H113" s="94">
        <v>1550</v>
      </c>
      <c r="I113" s="94">
        <v>16780</v>
      </c>
      <c r="J113" s="94">
        <v>22245</v>
      </c>
      <c r="K113" s="116"/>
      <c r="L113" s="117"/>
    </row>
    <row r="114" spans="1:12">
      <c r="A114" s="97"/>
      <c r="B114" s="96" t="s">
        <v>132</v>
      </c>
      <c r="C114" s="95">
        <v>0</v>
      </c>
      <c r="D114" s="94">
        <v>1527</v>
      </c>
      <c r="E114" s="94">
        <v>827</v>
      </c>
      <c r="F114" s="94">
        <v>1888</v>
      </c>
      <c r="G114" s="94">
        <v>1105</v>
      </c>
      <c r="H114" s="94">
        <v>0</v>
      </c>
      <c r="I114" s="94">
        <v>0</v>
      </c>
      <c r="J114" s="94">
        <v>5347</v>
      </c>
      <c r="K114" s="116"/>
      <c r="L114" s="117"/>
    </row>
    <row r="115" spans="1:12">
      <c r="A115" s="97"/>
      <c r="B115" s="96" t="s">
        <v>140</v>
      </c>
      <c r="C115" s="95">
        <v>0</v>
      </c>
      <c r="D115" s="94">
        <v>1721</v>
      </c>
      <c r="E115" s="94">
        <v>2378</v>
      </c>
      <c r="F115" s="94">
        <v>2409</v>
      </c>
      <c r="G115" s="94">
        <v>1111</v>
      </c>
      <c r="H115" s="94">
        <v>1337</v>
      </c>
      <c r="I115" s="94">
        <v>93</v>
      </c>
      <c r="J115" s="94">
        <v>9049</v>
      </c>
      <c r="K115" s="116"/>
      <c r="L115" s="117"/>
    </row>
    <row r="116" spans="1:12">
      <c r="A116" s="97"/>
      <c r="B116" s="96" t="s">
        <v>71</v>
      </c>
      <c r="C116" s="95">
        <v>0</v>
      </c>
      <c r="D116" s="94">
        <v>0</v>
      </c>
      <c r="E116" s="94">
        <v>0</v>
      </c>
      <c r="F116" s="94">
        <v>0</v>
      </c>
      <c r="G116" s="94">
        <v>148326</v>
      </c>
      <c r="H116" s="94">
        <v>475680</v>
      </c>
      <c r="I116" s="94">
        <v>229288</v>
      </c>
      <c r="J116" s="94">
        <v>853294</v>
      </c>
      <c r="K116" s="116"/>
      <c r="L116" s="117"/>
    </row>
    <row r="117" spans="1:12">
      <c r="A117" s="97"/>
      <c r="B117" s="96" t="s">
        <v>142</v>
      </c>
      <c r="C117" s="95">
        <v>0</v>
      </c>
      <c r="D117" s="94">
        <v>624</v>
      </c>
      <c r="E117" s="94">
        <v>1291</v>
      </c>
      <c r="F117" s="94">
        <v>655</v>
      </c>
      <c r="G117" s="94">
        <v>650</v>
      </c>
      <c r="H117" s="94">
        <v>638</v>
      </c>
      <c r="I117" s="94">
        <v>0</v>
      </c>
      <c r="J117" s="94">
        <v>3858</v>
      </c>
      <c r="K117" s="116"/>
      <c r="L117" s="117"/>
    </row>
    <row r="118" spans="1:12">
      <c r="A118" s="97"/>
      <c r="B118" s="96" t="s">
        <v>160</v>
      </c>
      <c r="C118" s="95">
        <v>0</v>
      </c>
      <c r="D118" s="94">
        <v>584</v>
      </c>
      <c r="E118" s="94">
        <v>0</v>
      </c>
      <c r="F118" s="94">
        <v>0</v>
      </c>
      <c r="G118" s="94">
        <v>243</v>
      </c>
      <c r="H118" s="94">
        <v>0</v>
      </c>
      <c r="I118" s="94">
        <v>0</v>
      </c>
      <c r="J118" s="94">
        <v>827</v>
      </c>
      <c r="K118" s="116"/>
      <c r="L118" s="117"/>
    </row>
    <row r="119" spans="1:12">
      <c r="A119" s="97"/>
      <c r="B119" s="96" t="s">
        <v>164</v>
      </c>
      <c r="C119" s="95">
        <v>0</v>
      </c>
      <c r="D119" s="94">
        <v>6455</v>
      </c>
      <c r="E119" s="94">
        <v>0</v>
      </c>
      <c r="F119" s="94">
        <v>0</v>
      </c>
      <c r="G119" s="94">
        <v>9500</v>
      </c>
      <c r="H119" s="94">
        <v>25608</v>
      </c>
      <c r="I119" s="94">
        <v>16126</v>
      </c>
      <c r="J119" s="94">
        <v>57689</v>
      </c>
      <c r="K119" s="116"/>
      <c r="L119" s="117"/>
    </row>
    <row r="120" spans="1:12">
      <c r="A120" s="97"/>
      <c r="B120" s="96" t="s">
        <v>133</v>
      </c>
      <c r="C120" s="95">
        <v>0</v>
      </c>
      <c r="D120" s="94">
        <v>0</v>
      </c>
      <c r="E120" s="94">
        <v>0</v>
      </c>
      <c r="F120" s="94">
        <v>0</v>
      </c>
      <c r="G120" s="94">
        <v>0</v>
      </c>
      <c r="H120" s="94">
        <v>0</v>
      </c>
      <c r="I120" s="94">
        <v>6072</v>
      </c>
      <c r="J120" s="94">
        <v>6072</v>
      </c>
      <c r="K120" s="116"/>
      <c r="L120" s="117"/>
    </row>
    <row r="121" spans="1:12">
      <c r="A121" s="104" t="s">
        <v>165</v>
      </c>
      <c r="B121" s="103"/>
      <c r="C121" s="102">
        <v>2911000</v>
      </c>
      <c r="D121" s="101">
        <v>265374</v>
      </c>
      <c r="E121" s="101">
        <v>227667</v>
      </c>
      <c r="F121" s="101">
        <v>302266</v>
      </c>
      <c r="G121" s="101">
        <v>195317</v>
      </c>
      <c r="H121" s="101">
        <v>245253</v>
      </c>
      <c r="I121" s="101">
        <v>232902</v>
      </c>
      <c r="J121" s="101">
        <v>1468779</v>
      </c>
      <c r="K121" s="116"/>
      <c r="L121" s="117"/>
    </row>
    <row r="122" spans="1:12">
      <c r="A122" s="100" t="s">
        <v>130</v>
      </c>
      <c r="B122" s="99"/>
      <c r="C122" s="98">
        <v>82000</v>
      </c>
      <c r="D122" s="98">
        <v>0</v>
      </c>
      <c r="E122" s="98">
        <v>0</v>
      </c>
      <c r="F122" s="98">
        <v>0</v>
      </c>
      <c r="G122" s="98">
        <v>0</v>
      </c>
      <c r="H122" s="98">
        <v>0</v>
      </c>
      <c r="I122" s="98">
        <v>0</v>
      </c>
      <c r="J122" s="98">
        <v>0</v>
      </c>
      <c r="K122" s="116"/>
      <c r="L122" s="117"/>
    </row>
    <row r="123" spans="1:12">
      <c r="A123" s="97"/>
      <c r="B123" s="96" t="s">
        <v>150</v>
      </c>
      <c r="C123" s="95">
        <v>2000</v>
      </c>
      <c r="D123" s="94">
        <v>0</v>
      </c>
      <c r="E123" s="94">
        <v>0</v>
      </c>
      <c r="F123" s="94">
        <v>0</v>
      </c>
      <c r="G123" s="94">
        <v>0</v>
      </c>
      <c r="H123" s="94">
        <v>0</v>
      </c>
      <c r="I123" s="94">
        <v>0</v>
      </c>
      <c r="J123" s="94">
        <v>0</v>
      </c>
      <c r="K123" s="116"/>
      <c r="L123" s="117"/>
    </row>
    <row r="124" spans="1:12">
      <c r="A124" s="97"/>
      <c r="B124" s="96" t="s">
        <v>262</v>
      </c>
      <c r="C124" s="95">
        <v>80000</v>
      </c>
      <c r="D124" s="94">
        <v>0</v>
      </c>
      <c r="E124" s="94">
        <v>0</v>
      </c>
      <c r="F124" s="94">
        <v>0</v>
      </c>
      <c r="G124" s="94">
        <v>0</v>
      </c>
      <c r="H124" s="94">
        <v>0</v>
      </c>
      <c r="I124" s="94">
        <v>0</v>
      </c>
      <c r="J124" s="94">
        <v>0</v>
      </c>
      <c r="K124" s="116"/>
      <c r="L124" s="117"/>
    </row>
    <row r="125" spans="1:12">
      <c r="A125" s="100" t="s">
        <v>131</v>
      </c>
      <c r="B125" s="99"/>
      <c r="C125" s="98">
        <v>2829000</v>
      </c>
      <c r="D125" s="98">
        <v>265374</v>
      </c>
      <c r="E125" s="98">
        <v>227667</v>
      </c>
      <c r="F125" s="98">
        <v>302266</v>
      </c>
      <c r="G125" s="98">
        <v>195317</v>
      </c>
      <c r="H125" s="98">
        <v>245253</v>
      </c>
      <c r="I125" s="98">
        <v>232902</v>
      </c>
      <c r="J125" s="98">
        <v>1468779</v>
      </c>
      <c r="K125" s="116"/>
      <c r="L125" s="117"/>
    </row>
    <row r="126" spans="1:12">
      <c r="A126" s="97"/>
      <c r="B126" s="96" t="s">
        <v>10</v>
      </c>
      <c r="C126" s="95">
        <v>0</v>
      </c>
      <c r="D126" s="94">
        <v>148818</v>
      </c>
      <c r="E126" s="94">
        <v>140038</v>
      </c>
      <c r="F126" s="94">
        <v>211212</v>
      </c>
      <c r="G126" s="94">
        <v>96927</v>
      </c>
      <c r="H126" s="94">
        <v>151044</v>
      </c>
      <c r="I126" s="94">
        <v>155936</v>
      </c>
      <c r="J126" s="94">
        <v>903975</v>
      </c>
      <c r="K126" s="116"/>
      <c r="L126" s="117"/>
    </row>
    <row r="127" spans="1:12">
      <c r="A127" s="97"/>
      <c r="B127" s="96" t="s">
        <v>132</v>
      </c>
      <c r="C127" s="95">
        <v>0</v>
      </c>
      <c r="D127" s="94">
        <v>16024</v>
      </c>
      <c r="E127" s="94">
        <v>13665</v>
      </c>
      <c r="F127" s="94">
        <v>16510</v>
      </c>
      <c r="G127" s="94">
        <v>21757</v>
      </c>
      <c r="H127" s="94">
        <v>17610</v>
      </c>
      <c r="I127" s="94">
        <v>18390</v>
      </c>
      <c r="J127" s="94">
        <v>103956</v>
      </c>
      <c r="K127" s="116"/>
      <c r="L127" s="117"/>
    </row>
    <row r="128" spans="1:12">
      <c r="A128" s="97"/>
      <c r="B128" s="96" t="s">
        <v>137</v>
      </c>
      <c r="C128" s="95">
        <v>0</v>
      </c>
      <c r="D128" s="94">
        <v>75709</v>
      </c>
      <c r="E128" s="94">
        <v>51114</v>
      </c>
      <c r="F128" s="94">
        <v>57190</v>
      </c>
      <c r="G128" s="94">
        <v>52352</v>
      </c>
      <c r="H128" s="94">
        <v>55646</v>
      </c>
      <c r="I128" s="94">
        <v>40556</v>
      </c>
      <c r="J128" s="94">
        <v>332567</v>
      </c>
      <c r="K128" s="116"/>
      <c r="L128" s="117"/>
    </row>
    <row r="129" spans="1:12">
      <c r="A129" s="97"/>
      <c r="B129" s="96" t="s">
        <v>139</v>
      </c>
      <c r="C129" s="95">
        <v>0</v>
      </c>
      <c r="D129" s="94">
        <v>6270</v>
      </c>
      <c r="E129" s="94">
        <v>1804</v>
      </c>
      <c r="F129" s="94">
        <v>1080</v>
      </c>
      <c r="G129" s="94">
        <v>3846</v>
      </c>
      <c r="H129" s="94">
        <v>1216</v>
      </c>
      <c r="I129" s="94">
        <v>3302</v>
      </c>
      <c r="J129" s="94">
        <v>17518</v>
      </c>
      <c r="K129" s="116"/>
      <c r="L129" s="117"/>
    </row>
    <row r="130" spans="1:12">
      <c r="A130" s="97"/>
      <c r="B130" s="96" t="s">
        <v>140</v>
      </c>
      <c r="C130" s="95">
        <v>0</v>
      </c>
      <c r="D130" s="94">
        <v>17360</v>
      </c>
      <c r="E130" s="94">
        <v>19506</v>
      </c>
      <c r="F130" s="94">
        <v>14353</v>
      </c>
      <c r="G130" s="94">
        <v>17869</v>
      </c>
      <c r="H130" s="94">
        <v>17544</v>
      </c>
      <c r="I130" s="94">
        <v>13649</v>
      </c>
      <c r="J130" s="94">
        <v>100281</v>
      </c>
      <c r="K130" s="116"/>
      <c r="L130" s="117"/>
    </row>
    <row r="131" spans="1:12">
      <c r="A131" s="97"/>
      <c r="B131" s="96" t="s">
        <v>8</v>
      </c>
      <c r="C131" s="95">
        <v>0</v>
      </c>
      <c r="D131" s="94">
        <v>0</v>
      </c>
      <c r="E131" s="94">
        <v>211</v>
      </c>
      <c r="F131" s="94">
        <v>298</v>
      </c>
      <c r="G131" s="94">
        <v>0</v>
      </c>
      <c r="H131" s="94">
        <v>0</v>
      </c>
      <c r="I131" s="94">
        <v>0</v>
      </c>
      <c r="J131" s="94">
        <v>509</v>
      </c>
      <c r="K131" s="116"/>
      <c r="L131" s="117"/>
    </row>
    <row r="132" spans="1:12">
      <c r="A132" s="97"/>
      <c r="B132" s="96" t="s">
        <v>160</v>
      </c>
      <c r="C132" s="95">
        <v>0</v>
      </c>
      <c r="D132" s="94">
        <v>432</v>
      </c>
      <c r="E132" s="94">
        <v>0</v>
      </c>
      <c r="F132" s="94">
        <v>41</v>
      </c>
      <c r="G132" s="94">
        <v>83</v>
      </c>
      <c r="H132" s="94">
        <v>687</v>
      </c>
      <c r="I132" s="94">
        <v>382</v>
      </c>
      <c r="J132" s="94">
        <v>1625</v>
      </c>
      <c r="K132" s="116"/>
      <c r="L132" s="117"/>
    </row>
    <row r="133" spans="1:12">
      <c r="A133" s="97"/>
      <c r="B133" s="96" t="s">
        <v>133</v>
      </c>
      <c r="C133" s="95">
        <v>0</v>
      </c>
      <c r="D133" s="94">
        <v>761</v>
      </c>
      <c r="E133" s="94">
        <v>1329</v>
      </c>
      <c r="F133" s="94">
        <v>1582</v>
      </c>
      <c r="G133" s="94">
        <v>2483</v>
      </c>
      <c r="H133" s="94">
        <v>1506</v>
      </c>
      <c r="I133" s="94">
        <v>687</v>
      </c>
      <c r="J133" s="94">
        <v>8348</v>
      </c>
      <c r="K133" s="116"/>
      <c r="L133" s="117"/>
    </row>
    <row r="134" spans="1:12">
      <c r="A134" s="104" t="s">
        <v>166</v>
      </c>
      <c r="B134" s="103"/>
      <c r="C134" s="102">
        <v>12422889</v>
      </c>
      <c r="D134" s="101">
        <v>347829</v>
      </c>
      <c r="E134" s="101">
        <v>639632</v>
      </c>
      <c r="F134" s="101">
        <v>497548</v>
      </c>
      <c r="G134" s="101">
        <v>302428</v>
      </c>
      <c r="H134" s="101">
        <v>559502</v>
      </c>
      <c r="I134" s="101">
        <v>340261</v>
      </c>
      <c r="J134" s="101">
        <v>2687200</v>
      </c>
      <c r="K134" s="116"/>
      <c r="L134" s="117"/>
    </row>
    <row r="135" spans="1:12">
      <c r="A135" s="100" t="s">
        <v>130</v>
      </c>
      <c r="B135" s="99"/>
      <c r="C135" s="98">
        <v>10870000</v>
      </c>
      <c r="D135" s="98">
        <v>189280</v>
      </c>
      <c r="E135" s="98">
        <v>392320</v>
      </c>
      <c r="F135" s="98">
        <v>279060</v>
      </c>
      <c r="G135" s="98">
        <v>119369</v>
      </c>
      <c r="H135" s="98">
        <v>398660</v>
      </c>
      <c r="I135" s="98">
        <v>95452</v>
      </c>
      <c r="J135" s="98">
        <v>1474141</v>
      </c>
      <c r="K135" s="116"/>
      <c r="L135" s="117"/>
    </row>
    <row r="136" spans="1:12">
      <c r="A136" s="97"/>
      <c r="B136" s="96" t="s">
        <v>4</v>
      </c>
      <c r="C136" s="95">
        <v>2450000</v>
      </c>
      <c r="D136" s="94">
        <v>11254</v>
      </c>
      <c r="E136" s="94">
        <v>96120</v>
      </c>
      <c r="F136" s="94">
        <v>199920</v>
      </c>
      <c r="G136" s="94">
        <v>60000</v>
      </c>
      <c r="H136" s="94">
        <v>260020</v>
      </c>
      <c r="I136" s="94">
        <v>16200</v>
      </c>
      <c r="J136" s="94">
        <v>643514</v>
      </c>
      <c r="K136" s="116"/>
      <c r="L136" s="117"/>
    </row>
    <row r="137" spans="1:12">
      <c r="A137" s="97"/>
      <c r="B137" s="96" t="s">
        <v>262</v>
      </c>
      <c r="C137" s="95">
        <v>220000</v>
      </c>
      <c r="D137" s="94">
        <v>0</v>
      </c>
      <c r="E137" s="94">
        <v>0</v>
      </c>
      <c r="F137" s="94">
        <v>0</v>
      </c>
      <c r="G137" s="94">
        <v>0</v>
      </c>
      <c r="H137" s="94">
        <v>0</v>
      </c>
      <c r="I137" s="94">
        <v>0</v>
      </c>
      <c r="J137" s="94">
        <v>0</v>
      </c>
      <c r="K137" s="116"/>
      <c r="L137" s="117"/>
    </row>
    <row r="138" spans="1:12">
      <c r="A138" s="97"/>
      <c r="B138" s="96" t="s">
        <v>3</v>
      </c>
      <c r="C138" s="95">
        <v>8200000</v>
      </c>
      <c r="D138" s="94">
        <v>178026</v>
      </c>
      <c r="E138" s="94">
        <v>296200</v>
      </c>
      <c r="F138" s="94">
        <v>79140</v>
      </c>
      <c r="G138" s="94">
        <v>59369</v>
      </c>
      <c r="H138" s="94">
        <v>138640</v>
      </c>
      <c r="I138" s="94">
        <v>79252</v>
      </c>
      <c r="J138" s="94">
        <v>830627</v>
      </c>
      <c r="K138" s="116"/>
      <c r="L138" s="117"/>
    </row>
    <row r="139" spans="1:12">
      <c r="A139" s="100" t="s">
        <v>131</v>
      </c>
      <c r="B139" s="99"/>
      <c r="C139" s="98">
        <v>1313000</v>
      </c>
      <c r="D139" s="98">
        <v>107042</v>
      </c>
      <c r="E139" s="98">
        <v>161998</v>
      </c>
      <c r="F139" s="98">
        <v>124131</v>
      </c>
      <c r="G139" s="98">
        <v>183059</v>
      </c>
      <c r="H139" s="98">
        <v>160842</v>
      </c>
      <c r="I139" s="98">
        <v>197683</v>
      </c>
      <c r="J139" s="98">
        <v>934755</v>
      </c>
      <c r="K139" s="116"/>
      <c r="L139" s="117"/>
    </row>
    <row r="140" spans="1:12">
      <c r="A140" s="97"/>
      <c r="B140" s="96" t="s">
        <v>132</v>
      </c>
      <c r="C140" s="95">
        <v>0</v>
      </c>
      <c r="D140" s="94">
        <v>0</v>
      </c>
      <c r="E140" s="94">
        <v>0</v>
      </c>
      <c r="F140" s="94">
        <v>0</v>
      </c>
      <c r="G140" s="94">
        <v>615</v>
      </c>
      <c r="H140" s="94">
        <v>0</v>
      </c>
      <c r="I140" s="94">
        <v>0</v>
      </c>
      <c r="J140" s="94">
        <v>615</v>
      </c>
      <c r="K140" s="116"/>
      <c r="L140" s="117"/>
    </row>
    <row r="141" spans="1:12">
      <c r="A141" s="97"/>
      <c r="B141" s="96" t="s">
        <v>139</v>
      </c>
      <c r="C141" s="95">
        <v>0</v>
      </c>
      <c r="D141" s="94">
        <v>47376</v>
      </c>
      <c r="E141" s="94">
        <v>0</v>
      </c>
      <c r="F141" s="94">
        <v>0</v>
      </c>
      <c r="G141" s="94">
        <v>54306</v>
      </c>
      <c r="H141" s="94">
        <v>72902</v>
      </c>
      <c r="I141" s="94">
        <v>144537</v>
      </c>
      <c r="J141" s="94">
        <v>319121</v>
      </c>
      <c r="K141" s="116"/>
      <c r="L141" s="117"/>
    </row>
    <row r="142" spans="1:12">
      <c r="A142" s="97"/>
      <c r="B142" s="96" t="s">
        <v>133</v>
      </c>
      <c r="C142" s="95">
        <v>0</v>
      </c>
      <c r="D142" s="94">
        <v>59666</v>
      </c>
      <c r="E142" s="94">
        <v>161998</v>
      </c>
      <c r="F142" s="94">
        <v>124131</v>
      </c>
      <c r="G142" s="94">
        <v>128138</v>
      </c>
      <c r="H142" s="94">
        <v>87940</v>
      </c>
      <c r="I142" s="94">
        <v>53146</v>
      </c>
      <c r="J142" s="94">
        <v>615019</v>
      </c>
      <c r="K142" s="116"/>
      <c r="L142" s="117"/>
    </row>
    <row r="143" spans="1:12">
      <c r="A143" s="100" t="s">
        <v>134</v>
      </c>
      <c r="B143" s="99"/>
      <c r="C143" s="98">
        <v>139889</v>
      </c>
      <c r="D143" s="98">
        <v>48186</v>
      </c>
      <c r="E143" s="98">
        <v>66314</v>
      </c>
      <c r="F143" s="98">
        <v>21678</v>
      </c>
      <c r="G143" s="98">
        <v>0</v>
      </c>
      <c r="H143" s="98">
        <v>0</v>
      </c>
      <c r="I143" s="98">
        <v>0</v>
      </c>
      <c r="J143" s="98">
        <v>136178</v>
      </c>
      <c r="K143" s="116"/>
      <c r="L143" s="117"/>
    </row>
    <row r="144" spans="1:12">
      <c r="A144" s="97"/>
      <c r="B144" s="96" t="s">
        <v>167</v>
      </c>
      <c r="C144" s="95">
        <v>0</v>
      </c>
      <c r="D144" s="94">
        <v>48186</v>
      </c>
      <c r="E144" s="94">
        <v>66314</v>
      </c>
      <c r="F144" s="94">
        <v>21678</v>
      </c>
      <c r="G144" s="94">
        <v>0</v>
      </c>
      <c r="H144" s="94">
        <v>0</v>
      </c>
      <c r="I144" s="94">
        <v>0</v>
      </c>
      <c r="J144" s="94">
        <v>136178</v>
      </c>
      <c r="K144" s="116"/>
      <c r="L144" s="117"/>
    </row>
    <row r="145" spans="1:12">
      <c r="A145" s="100" t="s">
        <v>135</v>
      </c>
      <c r="B145" s="99"/>
      <c r="C145" s="98">
        <v>100000</v>
      </c>
      <c r="D145" s="98">
        <v>3321</v>
      </c>
      <c r="E145" s="98">
        <v>19000</v>
      </c>
      <c r="F145" s="98">
        <v>72679</v>
      </c>
      <c r="G145" s="98">
        <v>0</v>
      </c>
      <c r="H145" s="98">
        <v>0</v>
      </c>
      <c r="I145" s="98">
        <v>47126</v>
      </c>
      <c r="J145" s="98">
        <v>142126</v>
      </c>
      <c r="K145" s="116"/>
      <c r="L145" s="117"/>
    </row>
    <row r="146" spans="1:12">
      <c r="A146" s="97"/>
      <c r="B146" s="96" t="s">
        <v>132</v>
      </c>
      <c r="C146" s="95">
        <v>0</v>
      </c>
      <c r="D146" s="94">
        <v>0</v>
      </c>
      <c r="E146" s="94">
        <v>0</v>
      </c>
      <c r="F146" s="94">
        <v>0</v>
      </c>
      <c r="G146" s="94">
        <v>0</v>
      </c>
      <c r="H146" s="94">
        <v>0</v>
      </c>
      <c r="I146" s="94">
        <v>150</v>
      </c>
      <c r="J146" s="94">
        <v>150</v>
      </c>
      <c r="K146" s="116"/>
      <c r="L146" s="117"/>
    </row>
    <row r="147" spans="1:12">
      <c r="A147" s="97"/>
      <c r="B147" s="96" t="s">
        <v>167</v>
      </c>
      <c r="C147" s="95">
        <v>0</v>
      </c>
      <c r="D147" s="94">
        <v>3321</v>
      </c>
      <c r="E147" s="94">
        <v>19000</v>
      </c>
      <c r="F147" s="94">
        <v>72679</v>
      </c>
      <c r="G147" s="94">
        <v>0</v>
      </c>
      <c r="H147" s="94">
        <v>0</v>
      </c>
      <c r="I147" s="94">
        <v>17756</v>
      </c>
      <c r="J147" s="94">
        <v>112756</v>
      </c>
      <c r="K147" s="116"/>
      <c r="L147" s="117"/>
    </row>
    <row r="148" spans="1:12">
      <c r="A148" s="97"/>
      <c r="B148" s="96" t="s">
        <v>133</v>
      </c>
      <c r="C148" s="95">
        <v>0</v>
      </c>
      <c r="D148" s="94">
        <v>0</v>
      </c>
      <c r="E148" s="94">
        <v>0</v>
      </c>
      <c r="F148" s="94">
        <v>0</v>
      </c>
      <c r="G148" s="94">
        <v>0</v>
      </c>
      <c r="H148" s="94">
        <v>0</v>
      </c>
      <c r="I148" s="94">
        <v>29220</v>
      </c>
      <c r="J148" s="94">
        <v>29220</v>
      </c>
      <c r="K148" s="116"/>
      <c r="L148" s="117"/>
    </row>
    <row r="149" spans="1:12" ht="26.4">
      <c r="A149" s="104" t="s">
        <v>168</v>
      </c>
      <c r="B149" s="103"/>
      <c r="C149" s="102">
        <v>3522556</v>
      </c>
      <c r="D149" s="101">
        <v>0</v>
      </c>
      <c r="E149" s="101">
        <v>0</v>
      </c>
      <c r="F149" s="101">
        <v>0</v>
      </c>
      <c r="G149" s="101">
        <v>0</v>
      </c>
      <c r="H149" s="101">
        <v>0</v>
      </c>
      <c r="I149" s="101">
        <v>0</v>
      </c>
      <c r="J149" s="101">
        <v>0</v>
      </c>
      <c r="K149" s="116"/>
      <c r="L149" s="117"/>
    </row>
    <row r="150" spans="1:12">
      <c r="A150" s="100" t="s">
        <v>130</v>
      </c>
      <c r="B150" s="99"/>
      <c r="C150" s="98">
        <v>3000000</v>
      </c>
      <c r="D150" s="98">
        <v>0</v>
      </c>
      <c r="E150" s="98">
        <v>0</v>
      </c>
      <c r="F150" s="98">
        <v>0</v>
      </c>
      <c r="G150" s="98">
        <v>0</v>
      </c>
      <c r="H150" s="98">
        <v>0</v>
      </c>
      <c r="I150" s="98">
        <v>0</v>
      </c>
      <c r="J150" s="98">
        <v>0</v>
      </c>
      <c r="K150" s="116"/>
      <c r="L150" s="117"/>
    </row>
    <row r="151" spans="1:12">
      <c r="A151" s="97"/>
      <c r="B151" s="96" t="s">
        <v>4</v>
      </c>
      <c r="C151" s="95">
        <v>1000000</v>
      </c>
      <c r="D151" s="94">
        <v>0</v>
      </c>
      <c r="E151" s="94">
        <v>0</v>
      </c>
      <c r="F151" s="94">
        <v>0</v>
      </c>
      <c r="G151" s="94">
        <v>0</v>
      </c>
      <c r="H151" s="94">
        <v>0</v>
      </c>
      <c r="I151" s="94">
        <v>0</v>
      </c>
      <c r="J151" s="94">
        <v>0</v>
      </c>
      <c r="K151" s="116"/>
      <c r="L151" s="117"/>
    </row>
    <row r="152" spans="1:12">
      <c r="A152" s="97"/>
      <c r="B152" s="96" t="s">
        <v>3</v>
      </c>
      <c r="C152" s="95">
        <v>2000000</v>
      </c>
      <c r="D152" s="94">
        <v>0</v>
      </c>
      <c r="E152" s="94">
        <v>0</v>
      </c>
      <c r="F152" s="94">
        <v>0</v>
      </c>
      <c r="G152" s="94">
        <v>0</v>
      </c>
      <c r="H152" s="94">
        <v>0</v>
      </c>
      <c r="I152" s="94">
        <v>0</v>
      </c>
      <c r="J152" s="94">
        <v>0</v>
      </c>
      <c r="K152" s="116"/>
      <c r="L152" s="117"/>
    </row>
    <row r="153" spans="1:12">
      <c r="A153" s="100" t="s">
        <v>131</v>
      </c>
      <c r="B153" s="99"/>
      <c r="C153" s="98">
        <v>354000</v>
      </c>
      <c r="D153" s="98">
        <v>0</v>
      </c>
      <c r="E153" s="98">
        <v>0</v>
      </c>
      <c r="F153" s="98">
        <v>0</v>
      </c>
      <c r="G153" s="98">
        <v>0</v>
      </c>
      <c r="H153" s="98">
        <v>0</v>
      </c>
      <c r="I153" s="98">
        <v>0</v>
      </c>
      <c r="J153" s="98">
        <v>0</v>
      </c>
      <c r="K153" s="116"/>
      <c r="L153" s="117"/>
    </row>
    <row r="154" spans="1:12">
      <c r="A154" s="100" t="s">
        <v>134</v>
      </c>
      <c r="B154" s="99"/>
      <c r="C154" s="98">
        <v>168556</v>
      </c>
      <c r="D154" s="98">
        <v>0</v>
      </c>
      <c r="E154" s="98">
        <v>0</v>
      </c>
      <c r="F154" s="98">
        <v>0</v>
      </c>
      <c r="G154" s="98">
        <v>0</v>
      </c>
      <c r="H154" s="98">
        <v>0</v>
      </c>
      <c r="I154" s="98">
        <v>0</v>
      </c>
      <c r="J154" s="98">
        <v>0</v>
      </c>
      <c r="K154" s="116"/>
      <c r="L154" s="117"/>
    </row>
    <row r="155" spans="1:12">
      <c r="A155" s="104" t="s">
        <v>169</v>
      </c>
      <c r="B155" s="103"/>
      <c r="C155" s="102">
        <v>6816402</v>
      </c>
      <c r="D155" s="101">
        <v>322425</v>
      </c>
      <c r="E155" s="101">
        <v>517682</v>
      </c>
      <c r="F155" s="101">
        <v>273534</v>
      </c>
      <c r="G155" s="101">
        <v>479639</v>
      </c>
      <c r="H155" s="101">
        <v>611735</v>
      </c>
      <c r="I155" s="101">
        <v>446353</v>
      </c>
      <c r="J155" s="101">
        <v>2651368</v>
      </c>
      <c r="K155" s="116"/>
      <c r="L155" s="117"/>
    </row>
    <row r="156" spans="1:12">
      <c r="A156" s="100" t="s">
        <v>130</v>
      </c>
      <c r="B156" s="99"/>
      <c r="C156" s="98">
        <v>402000</v>
      </c>
      <c r="D156" s="98">
        <v>0</v>
      </c>
      <c r="E156" s="98">
        <v>0</v>
      </c>
      <c r="F156" s="98">
        <v>0</v>
      </c>
      <c r="G156" s="98">
        <v>0</v>
      </c>
      <c r="H156" s="98">
        <v>0</v>
      </c>
      <c r="I156" s="98">
        <v>0</v>
      </c>
      <c r="J156" s="98">
        <v>0</v>
      </c>
      <c r="K156" s="116"/>
      <c r="L156" s="117"/>
    </row>
    <row r="157" spans="1:12">
      <c r="A157" s="97"/>
      <c r="B157" s="96" t="s">
        <v>150</v>
      </c>
      <c r="C157" s="95">
        <v>235000</v>
      </c>
      <c r="D157" s="94">
        <v>0</v>
      </c>
      <c r="E157" s="94">
        <v>0</v>
      </c>
      <c r="F157" s="94">
        <v>0</v>
      </c>
      <c r="G157" s="94">
        <v>0</v>
      </c>
      <c r="H157" s="94">
        <v>0</v>
      </c>
      <c r="I157" s="94">
        <v>0</v>
      </c>
      <c r="J157" s="94">
        <v>0</v>
      </c>
      <c r="K157" s="116"/>
      <c r="L157" s="117"/>
    </row>
    <row r="158" spans="1:12">
      <c r="A158" s="97"/>
      <c r="B158" s="96" t="s">
        <v>152</v>
      </c>
      <c r="C158" s="95">
        <v>167000</v>
      </c>
      <c r="D158" s="94">
        <v>0</v>
      </c>
      <c r="E158" s="94">
        <v>0</v>
      </c>
      <c r="F158" s="94">
        <v>0</v>
      </c>
      <c r="G158" s="94">
        <v>0</v>
      </c>
      <c r="H158" s="94">
        <v>0</v>
      </c>
      <c r="I158" s="94">
        <v>0</v>
      </c>
      <c r="J158" s="94">
        <v>0</v>
      </c>
      <c r="K158" s="116"/>
      <c r="L158" s="117"/>
    </row>
    <row r="159" spans="1:12">
      <c r="A159" s="100" t="s">
        <v>131</v>
      </c>
      <c r="B159" s="99"/>
      <c r="C159" s="98">
        <v>6389000</v>
      </c>
      <c r="D159" s="98">
        <v>322425</v>
      </c>
      <c r="E159" s="98">
        <v>517682</v>
      </c>
      <c r="F159" s="98">
        <v>273534</v>
      </c>
      <c r="G159" s="98">
        <v>479639</v>
      </c>
      <c r="H159" s="98">
        <v>611735</v>
      </c>
      <c r="I159" s="98">
        <v>446353</v>
      </c>
      <c r="J159" s="98">
        <v>2651368</v>
      </c>
      <c r="K159" s="116"/>
      <c r="L159" s="117"/>
    </row>
    <row r="160" spans="1:12">
      <c r="A160" s="97"/>
      <c r="B160" s="96" t="s">
        <v>156</v>
      </c>
      <c r="C160" s="95">
        <v>0</v>
      </c>
      <c r="D160" s="94">
        <v>0</v>
      </c>
      <c r="E160" s="94">
        <v>0</v>
      </c>
      <c r="F160" s="94">
        <v>345</v>
      </c>
      <c r="G160" s="94">
        <v>0</v>
      </c>
      <c r="H160" s="94">
        <v>0</v>
      </c>
      <c r="I160" s="94">
        <v>0</v>
      </c>
      <c r="J160" s="94">
        <v>345</v>
      </c>
      <c r="K160" s="116"/>
      <c r="L160" s="117"/>
    </row>
    <row r="161" spans="1:12">
      <c r="A161" s="97"/>
      <c r="B161" s="96" t="s">
        <v>159</v>
      </c>
      <c r="C161" s="95">
        <v>0</v>
      </c>
      <c r="D161" s="94">
        <v>10034</v>
      </c>
      <c r="E161" s="94">
        <v>6814</v>
      </c>
      <c r="F161" s="94">
        <v>0</v>
      </c>
      <c r="G161" s="94">
        <v>0</v>
      </c>
      <c r="H161" s="94">
        <v>0</v>
      </c>
      <c r="I161" s="94">
        <v>0</v>
      </c>
      <c r="J161" s="94">
        <v>16848</v>
      </c>
      <c r="K161" s="116"/>
      <c r="L161" s="117"/>
    </row>
    <row r="162" spans="1:12">
      <c r="A162" s="97"/>
      <c r="B162" s="96" t="s">
        <v>136</v>
      </c>
      <c r="C162" s="95">
        <v>0</v>
      </c>
      <c r="D162" s="94">
        <v>9626</v>
      </c>
      <c r="E162" s="94">
        <v>24356</v>
      </c>
      <c r="F162" s="94">
        <v>11655</v>
      </c>
      <c r="G162" s="94">
        <v>1335</v>
      </c>
      <c r="H162" s="94">
        <v>0</v>
      </c>
      <c r="I162" s="94">
        <v>0</v>
      </c>
      <c r="J162" s="94">
        <v>46972</v>
      </c>
      <c r="K162" s="116"/>
      <c r="L162" s="117"/>
    </row>
    <row r="163" spans="1:12">
      <c r="A163" s="97"/>
      <c r="B163" s="96" t="s">
        <v>137</v>
      </c>
      <c r="C163" s="95">
        <v>0</v>
      </c>
      <c r="D163" s="94">
        <v>57221</v>
      </c>
      <c r="E163" s="94">
        <v>20466</v>
      </c>
      <c r="F163" s="94">
        <v>44232</v>
      </c>
      <c r="G163" s="94">
        <v>37652</v>
      </c>
      <c r="H163" s="94">
        <v>66539</v>
      </c>
      <c r="I163" s="94">
        <v>67305</v>
      </c>
      <c r="J163" s="94">
        <v>293415</v>
      </c>
      <c r="K163" s="116"/>
      <c r="L163" s="117"/>
    </row>
    <row r="164" spans="1:12">
      <c r="A164" s="97"/>
      <c r="B164" s="96" t="s">
        <v>141</v>
      </c>
      <c r="C164" s="95">
        <v>0</v>
      </c>
      <c r="D164" s="94">
        <v>1728</v>
      </c>
      <c r="E164" s="94">
        <v>1440</v>
      </c>
      <c r="F164" s="94">
        <v>1152</v>
      </c>
      <c r="G164" s="94">
        <v>1728</v>
      </c>
      <c r="H164" s="94">
        <v>864</v>
      </c>
      <c r="I164" s="94">
        <v>1728</v>
      </c>
      <c r="J164" s="94">
        <v>8640</v>
      </c>
      <c r="K164" s="116"/>
      <c r="L164" s="117"/>
    </row>
    <row r="165" spans="1:12">
      <c r="A165" s="97"/>
      <c r="B165" s="96" t="s">
        <v>8</v>
      </c>
      <c r="C165" s="95">
        <v>0</v>
      </c>
      <c r="D165" s="94">
        <v>243629</v>
      </c>
      <c r="E165" s="94">
        <v>463576</v>
      </c>
      <c r="F165" s="94">
        <v>215803</v>
      </c>
      <c r="G165" s="94">
        <v>427955</v>
      </c>
      <c r="H165" s="94">
        <v>538922</v>
      </c>
      <c r="I165" s="94">
        <v>377009</v>
      </c>
      <c r="J165" s="94">
        <v>2266894</v>
      </c>
      <c r="K165" s="116"/>
      <c r="L165" s="117"/>
    </row>
    <row r="166" spans="1:12">
      <c r="A166" s="97"/>
      <c r="B166" s="96" t="s">
        <v>142</v>
      </c>
      <c r="C166" s="95">
        <v>0</v>
      </c>
      <c r="D166" s="94">
        <v>187</v>
      </c>
      <c r="E166" s="94">
        <v>97</v>
      </c>
      <c r="F166" s="94">
        <v>347</v>
      </c>
      <c r="G166" s="94">
        <v>10969</v>
      </c>
      <c r="H166" s="94">
        <v>4422</v>
      </c>
      <c r="I166" s="94">
        <v>311</v>
      </c>
      <c r="J166" s="94">
        <v>16333</v>
      </c>
      <c r="K166" s="116"/>
      <c r="L166" s="117"/>
    </row>
    <row r="167" spans="1:12">
      <c r="A167" s="97"/>
      <c r="B167" s="96" t="s">
        <v>153</v>
      </c>
      <c r="C167" s="95">
        <v>0</v>
      </c>
      <c r="D167" s="94">
        <v>0</v>
      </c>
      <c r="E167" s="94">
        <v>933</v>
      </c>
      <c r="F167" s="94">
        <v>0</v>
      </c>
      <c r="G167" s="94">
        <v>0</v>
      </c>
      <c r="H167" s="94">
        <v>988</v>
      </c>
      <c r="I167" s="94">
        <v>0</v>
      </c>
      <c r="J167" s="94">
        <v>1921</v>
      </c>
      <c r="K167" s="116"/>
      <c r="L167" s="117"/>
    </row>
    <row r="168" spans="1:12">
      <c r="A168" s="100" t="s">
        <v>134</v>
      </c>
      <c r="B168" s="99"/>
      <c r="C168" s="98">
        <v>25402</v>
      </c>
      <c r="D168" s="98">
        <v>0</v>
      </c>
      <c r="E168" s="98">
        <v>0</v>
      </c>
      <c r="F168" s="98">
        <v>0</v>
      </c>
      <c r="G168" s="98">
        <v>0</v>
      </c>
      <c r="H168" s="98">
        <v>0</v>
      </c>
      <c r="I168" s="98">
        <v>0</v>
      </c>
      <c r="J168" s="98">
        <v>0</v>
      </c>
      <c r="K168" s="116"/>
      <c r="L168" s="117"/>
    </row>
    <row r="169" spans="1:12">
      <c r="A169" s="104" t="s">
        <v>170</v>
      </c>
      <c r="B169" s="103"/>
      <c r="C169" s="102">
        <v>13481064</v>
      </c>
      <c r="D169" s="101">
        <v>355140</v>
      </c>
      <c r="E169" s="101">
        <v>422085</v>
      </c>
      <c r="F169" s="101">
        <v>365872</v>
      </c>
      <c r="G169" s="101">
        <v>589317</v>
      </c>
      <c r="H169" s="101">
        <v>713899</v>
      </c>
      <c r="I169" s="101">
        <v>515198</v>
      </c>
      <c r="J169" s="101">
        <v>2961511</v>
      </c>
      <c r="K169" s="116"/>
      <c r="L169" s="117"/>
    </row>
    <row r="170" spans="1:12">
      <c r="A170" s="100" t="s">
        <v>130</v>
      </c>
      <c r="B170" s="99"/>
      <c r="C170" s="98">
        <v>8061000</v>
      </c>
      <c r="D170" s="98">
        <v>1411</v>
      </c>
      <c r="E170" s="98">
        <v>23000</v>
      </c>
      <c r="F170" s="98">
        <v>90546</v>
      </c>
      <c r="G170" s="98">
        <v>161000</v>
      </c>
      <c r="H170" s="98">
        <v>210332</v>
      </c>
      <c r="I170" s="98">
        <v>92600</v>
      </c>
      <c r="J170" s="98">
        <v>578889</v>
      </c>
      <c r="K170" s="116"/>
      <c r="L170" s="117"/>
    </row>
    <row r="171" spans="1:12">
      <c r="A171" s="97"/>
      <c r="B171" s="96" t="s">
        <v>150</v>
      </c>
      <c r="C171" s="95">
        <v>6383000</v>
      </c>
      <c r="D171" s="94">
        <v>1411</v>
      </c>
      <c r="E171" s="94">
        <v>23000</v>
      </c>
      <c r="F171" s="94">
        <v>21546</v>
      </c>
      <c r="G171" s="94">
        <v>0</v>
      </c>
      <c r="H171" s="94">
        <v>95332</v>
      </c>
      <c r="I171" s="94">
        <v>600</v>
      </c>
      <c r="J171" s="94">
        <v>141889</v>
      </c>
      <c r="K171" s="116"/>
      <c r="L171" s="117"/>
    </row>
    <row r="172" spans="1:12">
      <c r="A172" s="97"/>
      <c r="B172" s="96" t="s">
        <v>171</v>
      </c>
      <c r="C172" s="95">
        <v>500000</v>
      </c>
      <c r="D172" s="94">
        <v>0</v>
      </c>
      <c r="E172" s="94">
        <v>0</v>
      </c>
      <c r="F172" s="94">
        <v>0</v>
      </c>
      <c r="G172" s="94">
        <v>0</v>
      </c>
      <c r="H172" s="94">
        <v>0</v>
      </c>
      <c r="I172" s="94">
        <v>0</v>
      </c>
      <c r="J172" s="94">
        <v>0</v>
      </c>
      <c r="K172" s="116"/>
      <c r="L172" s="117"/>
    </row>
    <row r="173" spans="1:12">
      <c r="A173" s="97"/>
      <c r="B173" s="96" t="s">
        <v>155</v>
      </c>
      <c r="C173" s="95">
        <v>1178000</v>
      </c>
      <c r="D173" s="94">
        <v>0</v>
      </c>
      <c r="E173" s="94">
        <v>0</v>
      </c>
      <c r="F173" s="94">
        <v>69000</v>
      </c>
      <c r="G173" s="94">
        <v>161000</v>
      </c>
      <c r="H173" s="94">
        <v>115000</v>
      </c>
      <c r="I173" s="94">
        <v>92000</v>
      </c>
      <c r="J173" s="94">
        <v>437000</v>
      </c>
      <c r="K173" s="116"/>
      <c r="L173" s="117"/>
    </row>
    <row r="174" spans="1:12">
      <c r="A174" s="100" t="s">
        <v>131</v>
      </c>
      <c r="B174" s="99"/>
      <c r="C174" s="98">
        <v>5407000</v>
      </c>
      <c r="D174" s="98">
        <v>353729</v>
      </c>
      <c r="E174" s="98">
        <v>399085</v>
      </c>
      <c r="F174" s="98">
        <v>275326</v>
      </c>
      <c r="G174" s="98">
        <v>428317</v>
      </c>
      <c r="H174" s="98">
        <v>503567</v>
      </c>
      <c r="I174" s="98">
        <v>422598</v>
      </c>
      <c r="J174" s="98">
        <v>2382622</v>
      </c>
      <c r="K174" s="116"/>
      <c r="L174" s="117"/>
    </row>
    <row r="175" spans="1:12">
      <c r="A175" s="97"/>
      <c r="B175" s="96" t="s">
        <v>132</v>
      </c>
      <c r="C175" s="95">
        <v>0</v>
      </c>
      <c r="D175" s="94">
        <v>0</v>
      </c>
      <c r="E175" s="94">
        <v>0</v>
      </c>
      <c r="F175" s="94">
        <v>0</v>
      </c>
      <c r="G175" s="94">
        <v>0</v>
      </c>
      <c r="H175" s="94">
        <v>1099</v>
      </c>
      <c r="I175" s="94">
        <v>0</v>
      </c>
      <c r="J175" s="94">
        <v>1099</v>
      </c>
      <c r="K175" s="116"/>
      <c r="L175" s="117"/>
    </row>
    <row r="176" spans="1:12">
      <c r="A176" s="97"/>
      <c r="B176" s="96" t="s">
        <v>140</v>
      </c>
      <c r="C176" s="95">
        <v>0</v>
      </c>
      <c r="D176" s="94">
        <v>353729</v>
      </c>
      <c r="E176" s="94">
        <v>399085</v>
      </c>
      <c r="F176" s="94">
        <v>275326</v>
      </c>
      <c r="G176" s="94">
        <v>406719</v>
      </c>
      <c r="H176" s="94">
        <v>502468</v>
      </c>
      <c r="I176" s="94">
        <v>422598</v>
      </c>
      <c r="J176" s="94">
        <v>2359925</v>
      </c>
      <c r="K176" s="116"/>
      <c r="L176" s="117"/>
    </row>
    <row r="177" spans="1:12">
      <c r="A177" s="97"/>
      <c r="B177" s="96" t="s">
        <v>141</v>
      </c>
      <c r="C177" s="95">
        <v>0</v>
      </c>
      <c r="D177" s="94">
        <v>0</v>
      </c>
      <c r="E177" s="94">
        <v>0</v>
      </c>
      <c r="F177" s="94">
        <v>0</v>
      </c>
      <c r="G177" s="94">
        <v>21598</v>
      </c>
      <c r="H177" s="94">
        <v>0</v>
      </c>
      <c r="I177" s="94">
        <v>0</v>
      </c>
      <c r="J177" s="94">
        <v>21598</v>
      </c>
      <c r="K177" s="116"/>
      <c r="L177" s="117"/>
    </row>
    <row r="178" spans="1:12">
      <c r="A178" s="100" t="s">
        <v>134</v>
      </c>
      <c r="B178" s="99"/>
      <c r="C178" s="98">
        <v>13064</v>
      </c>
      <c r="D178" s="98">
        <v>0</v>
      </c>
      <c r="E178" s="98">
        <v>0</v>
      </c>
      <c r="F178" s="98">
        <v>0</v>
      </c>
      <c r="G178" s="98">
        <v>0</v>
      </c>
      <c r="H178" s="98">
        <v>0</v>
      </c>
      <c r="I178" s="98">
        <v>0</v>
      </c>
      <c r="J178" s="98">
        <v>0</v>
      </c>
      <c r="K178" s="116"/>
      <c r="L178" s="117"/>
    </row>
    <row r="179" spans="1:12">
      <c r="A179" s="104" t="s">
        <v>172</v>
      </c>
      <c r="B179" s="103"/>
      <c r="C179" s="102">
        <v>7854833</v>
      </c>
      <c r="D179" s="101">
        <v>162914</v>
      </c>
      <c r="E179" s="101">
        <v>134925</v>
      </c>
      <c r="F179" s="101">
        <v>216517</v>
      </c>
      <c r="G179" s="101">
        <v>368407</v>
      </c>
      <c r="H179" s="101">
        <v>175388</v>
      </c>
      <c r="I179" s="101">
        <v>257070</v>
      </c>
      <c r="J179" s="101">
        <v>1315221</v>
      </c>
      <c r="K179" s="116"/>
      <c r="L179" s="117"/>
    </row>
    <row r="180" spans="1:12">
      <c r="A180" s="100" t="s">
        <v>130</v>
      </c>
      <c r="B180" s="99"/>
      <c r="C180" s="98">
        <v>1850000</v>
      </c>
      <c r="D180" s="98">
        <v>8977</v>
      </c>
      <c r="E180" s="98">
        <v>22028</v>
      </c>
      <c r="F180" s="98">
        <v>11531</v>
      </c>
      <c r="G180" s="98">
        <v>10265</v>
      </c>
      <c r="H180" s="98">
        <v>23511</v>
      </c>
      <c r="I180" s="98">
        <v>16169</v>
      </c>
      <c r="J180" s="98">
        <v>92481</v>
      </c>
      <c r="K180" s="116"/>
      <c r="L180" s="117"/>
    </row>
    <row r="181" spans="1:12">
      <c r="A181" s="97"/>
      <c r="B181" s="96" t="s">
        <v>154</v>
      </c>
      <c r="C181" s="95">
        <v>1850000</v>
      </c>
      <c r="D181" s="94">
        <v>8977</v>
      </c>
      <c r="E181" s="94">
        <v>22028</v>
      </c>
      <c r="F181" s="94">
        <v>11531</v>
      </c>
      <c r="G181" s="94">
        <v>10265</v>
      </c>
      <c r="H181" s="94">
        <v>23511</v>
      </c>
      <c r="I181" s="94">
        <v>16169</v>
      </c>
      <c r="J181" s="94">
        <v>92481</v>
      </c>
      <c r="K181" s="116"/>
      <c r="L181" s="117"/>
    </row>
    <row r="182" spans="1:12">
      <c r="A182" s="100" t="s">
        <v>131</v>
      </c>
      <c r="B182" s="99"/>
      <c r="C182" s="98">
        <v>5925000</v>
      </c>
      <c r="D182" s="98">
        <v>153937</v>
      </c>
      <c r="E182" s="98">
        <v>110617</v>
      </c>
      <c r="F182" s="98">
        <v>193466</v>
      </c>
      <c r="G182" s="98">
        <v>358142</v>
      </c>
      <c r="H182" s="98">
        <v>138557</v>
      </c>
      <c r="I182" s="98">
        <v>229201</v>
      </c>
      <c r="J182" s="98">
        <v>1183920</v>
      </c>
      <c r="K182" s="116"/>
      <c r="L182" s="117"/>
    </row>
    <row r="183" spans="1:12">
      <c r="A183" s="97"/>
      <c r="B183" s="96" t="s">
        <v>136</v>
      </c>
      <c r="C183" s="95">
        <v>0</v>
      </c>
      <c r="D183" s="94">
        <v>0</v>
      </c>
      <c r="E183" s="94">
        <v>0</v>
      </c>
      <c r="F183" s="94">
        <v>0</v>
      </c>
      <c r="G183" s="94">
        <v>0</v>
      </c>
      <c r="H183" s="94">
        <v>0</v>
      </c>
      <c r="I183" s="94">
        <v>12147</v>
      </c>
      <c r="J183" s="94">
        <v>12147</v>
      </c>
      <c r="K183" s="116"/>
      <c r="L183" s="117"/>
    </row>
    <row r="184" spans="1:12">
      <c r="A184" s="97"/>
      <c r="B184" s="96" t="s">
        <v>132</v>
      </c>
      <c r="C184" s="95">
        <v>0</v>
      </c>
      <c r="D184" s="94">
        <v>7</v>
      </c>
      <c r="E184" s="94">
        <v>557</v>
      </c>
      <c r="F184" s="94">
        <v>11</v>
      </c>
      <c r="G184" s="94">
        <v>0</v>
      </c>
      <c r="H184" s="94">
        <v>4</v>
      </c>
      <c r="I184" s="94">
        <v>7</v>
      </c>
      <c r="J184" s="94">
        <v>586</v>
      </c>
      <c r="K184" s="116"/>
      <c r="L184" s="117"/>
    </row>
    <row r="185" spans="1:12">
      <c r="A185" s="97"/>
      <c r="B185" s="96" t="s">
        <v>137</v>
      </c>
      <c r="C185" s="95">
        <v>0</v>
      </c>
      <c r="D185" s="94">
        <v>51596</v>
      </c>
      <c r="E185" s="94">
        <v>0</v>
      </c>
      <c r="F185" s="94">
        <v>42448</v>
      </c>
      <c r="G185" s="94">
        <v>58471</v>
      </c>
      <c r="H185" s="94">
        <v>1568</v>
      </c>
      <c r="I185" s="94">
        <v>25592</v>
      </c>
      <c r="J185" s="94">
        <v>179675</v>
      </c>
      <c r="K185" s="116"/>
      <c r="L185" s="117"/>
    </row>
    <row r="186" spans="1:12">
      <c r="A186" s="97"/>
      <c r="B186" s="96" t="s">
        <v>8</v>
      </c>
      <c r="C186" s="95">
        <v>0</v>
      </c>
      <c r="D186" s="94">
        <v>102334</v>
      </c>
      <c r="E186" s="94">
        <v>110060</v>
      </c>
      <c r="F186" s="94">
        <v>151007</v>
      </c>
      <c r="G186" s="94">
        <v>299671</v>
      </c>
      <c r="H186" s="94">
        <v>136985</v>
      </c>
      <c r="I186" s="94">
        <v>191455</v>
      </c>
      <c r="J186" s="94">
        <v>991512</v>
      </c>
      <c r="K186" s="116"/>
      <c r="L186" s="117"/>
    </row>
    <row r="187" spans="1:12">
      <c r="A187" s="100" t="s">
        <v>134</v>
      </c>
      <c r="B187" s="99"/>
      <c r="C187" s="98">
        <v>79833</v>
      </c>
      <c r="D187" s="98">
        <v>0</v>
      </c>
      <c r="E187" s="98">
        <v>2280</v>
      </c>
      <c r="F187" s="98">
        <v>11520</v>
      </c>
      <c r="G187" s="98">
        <v>0</v>
      </c>
      <c r="H187" s="98">
        <v>13320</v>
      </c>
      <c r="I187" s="98">
        <v>11700</v>
      </c>
      <c r="J187" s="98">
        <v>38820</v>
      </c>
      <c r="K187" s="116"/>
      <c r="L187" s="117"/>
    </row>
    <row r="188" spans="1:12">
      <c r="A188" s="97"/>
      <c r="B188" s="96" t="s">
        <v>163</v>
      </c>
      <c r="C188" s="95">
        <v>0</v>
      </c>
      <c r="D188" s="94">
        <v>0</v>
      </c>
      <c r="E188" s="94">
        <v>2280</v>
      </c>
      <c r="F188" s="94">
        <v>11520</v>
      </c>
      <c r="G188" s="94">
        <v>0</v>
      </c>
      <c r="H188" s="94">
        <v>13320</v>
      </c>
      <c r="I188" s="94">
        <v>11700</v>
      </c>
      <c r="J188" s="94">
        <v>38820</v>
      </c>
      <c r="K188" s="116"/>
      <c r="L188" s="117"/>
    </row>
    <row r="189" spans="1:12" ht="26.4">
      <c r="A189" s="104" t="s">
        <v>173</v>
      </c>
      <c r="B189" s="103"/>
      <c r="C189" s="102">
        <v>5474907</v>
      </c>
      <c r="D189" s="101">
        <v>0</v>
      </c>
      <c r="E189" s="101">
        <v>0</v>
      </c>
      <c r="F189" s="101">
        <v>0</v>
      </c>
      <c r="G189" s="101">
        <v>0</v>
      </c>
      <c r="H189" s="101">
        <v>2986</v>
      </c>
      <c r="I189" s="101">
        <v>2992</v>
      </c>
      <c r="J189" s="101">
        <v>5978</v>
      </c>
      <c r="K189" s="116"/>
      <c r="L189" s="117"/>
    </row>
    <row r="190" spans="1:12">
      <c r="A190" s="100" t="s">
        <v>130</v>
      </c>
      <c r="B190" s="99"/>
      <c r="C190" s="98">
        <v>1050000</v>
      </c>
      <c r="D190" s="98">
        <v>0</v>
      </c>
      <c r="E190" s="98">
        <v>0</v>
      </c>
      <c r="F190" s="98">
        <v>0</v>
      </c>
      <c r="G190" s="98">
        <v>0</v>
      </c>
      <c r="H190" s="98">
        <v>0</v>
      </c>
      <c r="I190" s="98">
        <v>0</v>
      </c>
      <c r="J190" s="98">
        <v>0</v>
      </c>
      <c r="K190" s="116"/>
      <c r="L190" s="117"/>
    </row>
    <row r="191" spans="1:12">
      <c r="A191" s="97"/>
      <c r="B191" s="96" t="s">
        <v>259</v>
      </c>
      <c r="C191" s="95">
        <v>50000</v>
      </c>
      <c r="D191" s="94">
        <v>0</v>
      </c>
      <c r="E191" s="94">
        <v>0</v>
      </c>
      <c r="F191" s="94">
        <v>0</v>
      </c>
      <c r="G191" s="94">
        <v>0</v>
      </c>
      <c r="H191" s="94">
        <v>0</v>
      </c>
      <c r="I191" s="94">
        <v>0</v>
      </c>
      <c r="J191" s="94">
        <v>0</v>
      </c>
      <c r="K191" s="116"/>
      <c r="L191" s="117"/>
    </row>
    <row r="192" spans="1:12">
      <c r="A192" s="97"/>
      <c r="B192" s="96" t="s">
        <v>3</v>
      </c>
      <c r="C192" s="95">
        <v>1000000</v>
      </c>
      <c r="D192" s="94">
        <v>0</v>
      </c>
      <c r="E192" s="94">
        <v>0</v>
      </c>
      <c r="F192" s="94">
        <v>0</v>
      </c>
      <c r="G192" s="94">
        <v>0</v>
      </c>
      <c r="H192" s="94">
        <v>0</v>
      </c>
      <c r="I192" s="94">
        <v>0</v>
      </c>
      <c r="J192" s="94">
        <v>0</v>
      </c>
      <c r="K192" s="116"/>
      <c r="L192" s="117"/>
    </row>
    <row r="193" spans="1:12">
      <c r="A193" s="100" t="s">
        <v>131</v>
      </c>
      <c r="B193" s="99"/>
      <c r="C193" s="98">
        <v>4424907</v>
      </c>
      <c r="D193" s="98">
        <v>0</v>
      </c>
      <c r="E193" s="98">
        <v>0</v>
      </c>
      <c r="F193" s="98">
        <v>0</v>
      </c>
      <c r="G193" s="98">
        <v>0</v>
      </c>
      <c r="H193" s="98">
        <v>2986</v>
      </c>
      <c r="I193" s="98">
        <v>2992</v>
      </c>
      <c r="J193" s="98">
        <v>5978</v>
      </c>
      <c r="K193" s="116"/>
      <c r="L193" s="117"/>
    </row>
    <row r="194" spans="1:12">
      <c r="A194" s="97"/>
      <c r="B194" s="96" t="s">
        <v>142</v>
      </c>
      <c r="C194" s="95">
        <v>0</v>
      </c>
      <c r="D194" s="94">
        <v>0</v>
      </c>
      <c r="E194" s="94">
        <v>0</v>
      </c>
      <c r="F194" s="94">
        <v>0</v>
      </c>
      <c r="G194" s="94">
        <v>0</v>
      </c>
      <c r="H194" s="94">
        <v>2986</v>
      </c>
      <c r="I194" s="94">
        <v>2992</v>
      </c>
      <c r="J194" s="94">
        <v>5978</v>
      </c>
      <c r="K194" s="116"/>
      <c r="L194" s="117"/>
    </row>
    <row r="195" spans="1:12" ht="26.4">
      <c r="A195" s="104" t="s">
        <v>174</v>
      </c>
      <c r="B195" s="103"/>
      <c r="C195" s="102">
        <v>34475276</v>
      </c>
      <c r="D195" s="101">
        <v>1744398</v>
      </c>
      <c r="E195" s="101">
        <v>1666065</v>
      </c>
      <c r="F195" s="101">
        <v>1551330</v>
      </c>
      <c r="G195" s="101">
        <v>1940659</v>
      </c>
      <c r="H195" s="101">
        <v>2107866</v>
      </c>
      <c r="I195" s="101">
        <v>1747001</v>
      </c>
      <c r="J195" s="101">
        <v>10757319</v>
      </c>
      <c r="K195" s="116"/>
      <c r="L195" s="117"/>
    </row>
    <row r="196" spans="1:12">
      <c r="A196" s="100" t="s">
        <v>130</v>
      </c>
      <c r="B196" s="99"/>
      <c r="C196" s="98">
        <v>11490000</v>
      </c>
      <c r="D196" s="98">
        <v>1107655</v>
      </c>
      <c r="E196" s="98">
        <v>898346</v>
      </c>
      <c r="F196" s="98">
        <v>808239</v>
      </c>
      <c r="G196" s="98">
        <v>938215</v>
      </c>
      <c r="H196" s="98">
        <v>813326</v>
      </c>
      <c r="I196" s="98">
        <v>692013</v>
      </c>
      <c r="J196" s="98">
        <v>5257794</v>
      </c>
      <c r="K196" s="116"/>
      <c r="L196" s="117"/>
    </row>
    <row r="197" spans="1:12">
      <c r="A197" s="97"/>
      <c r="B197" s="96" t="s">
        <v>150</v>
      </c>
      <c r="C197" s="95">
        <v>80000</v>
      </c>
      <c r="D197" s="94">
        <v>0</v>
      </c>
      <c r="E197" s="94">
        <v>0</v>
      </c>
      <c r="F197" s="94">
        <v>0</v>
      </c>
      <c r="G197" s="94">
        <v>0</v>
      </c>
      <c r="H197" s="94">
        <v>0</v>
      </c>
      <c r="I197" s="94">
        <v>0</v>
      </c>
      <c r="J197" s="94">
        <v>0</v>
      </c>
      <c r="K197" s="116"/>
      <c r="L197" s="117"/>
    </row>
    <row r="198" spans="1:12">
      <c r="A198" s="97"/>
      <c r="B198" s="96" t="s">
        <v>4</v>
      </c>
      <c r="C198" s="95">
        <v>500000</v>
      </c>
      <c r="D198" s="94">
        <v>0</v>
      </c>
      <c r="E198" s="94">
        <v>0</v>
      </c>
      <c r="F198" s="94">
        <v>0</v>
      </c>
      <c r="G198" s="94">
        <v>0</v>
      </c>
      <c r="H198" s="94">
        <v>0</v>
      </c>
      <c r="I198" s="94">
        <v>0</v>
      </c>
      <c r="J198" s="94">
        <v>0</v>
      </c>
      <c r="K198" s="116"/>
      <c r="L198" s="117"/>
    </row>
    <row r="199" spans="1:12">
      <c r="A199" s="97"/>
      <c r="B199" s="96" t="s">
        <v>15</v>
      </c>
      <c r="C199" s="95">
        <v>70000</v>
      </c>
      <c r="D199" s="94">
        <v>0</v>
      </c>
      <c r="E199" s="94">
        <v>0</v>
      </c>
      <c r="F199" s="94">
        <v>0</v>
      </c>
      <c r="G199" s="94">
        <v>0</v>
      </c>
      <c r="H199" s="94">
        <v>0</v>
      </c>
      <c r="I199" s="94">
        <v>0</v>
      </c>
      <c r="J199" s="94">
        <v>0</v>
      </c>
      <c r="K199" s="116"/>
      <c r="L199" s="117"/>
    </row>
    <row r="200" spans="1:12">
      <c r="A200" s="97"/>
      <c r="B200" s="96" t="s">
        <v>260</v>
      </c>
      <c r="C200" s="95">
        <v>300000</v>
      </c>
      <c r="D200" s="94">
        <v>0</v>
      </c>
      <c r="E200" s="94">
        <v>0</v>
      </c>
      <c r="F200" s="94">
        <v>0</v>
      </c>
      <c r="G200" s="94">
        <v>0</v>
      </c>
      <c r="H200" s="94">
        <v>0</v>
      </c>
      <c r="I200" s="94">
        <v>0</v>
      </c>
      <c r="J200" s="94">
        <v>0</v>
      </c>
      <c r="K200" s="116"/>
      <c r="L200" s="117"/>
    </row>
    <row r="201" spans="1:12">
      <c r="A201" s="97"/>
      <c r="B201" s="96" t="s">
        <v>99</v>
      </c>
      <c r="C201" s="95">
        <v>27000</v>
      </c>
      <c r="D201" s="94">
        <v>0</v>
      </c>
      <c r="E201" s="94">
        <v>0</v>
      </c>
      <c r="F201" s="94">
        <v>0</v>
      </c>
      <c r="G201" s="94">
        <v>0</v>
      </c>
      <c r="H201" s="94">
        <v>0</v>
      </c>
      <c r="I201" s="94">
        <v>0</v>
      </c>
      <c r="J201" s="94">
        <v>0</v>
      </c>
      <c r="K201" s="116"/>
      <c r="L201" s="117"/>
    </row>
    <row r="202" spans="1:12">
      <c r="A202" s="97"/>
      <c r="B202" s="96" t="s">
        <v>152</v>
      </c>
      <c r="C202" s="95">
        <v>6883000</v>
      </c>
      <c r="D202" s="94">
        <v>515897</v>
      </c>
      <c r="E202" s="94">
        <v>503906</v>
      </c>
      <c r="F202" s="94">
        <v>526093</v>
      </c>
      <c r="G202" s="94">
        <v>675449</v>
      </c>
      <c r="H202" s="94">
        <v>489069</v>
      </c>
      <c r="I202" s="94">
        <v>400395</v>
      </c>
      <c r="J202" s="94">
        <v>3110809</v>
      </c>
      <c r="K202" s="116"/>
      <c r="L202" s="117"/>
    </row>
    <row r="203" spans="1:12">
      <c r="A203" s="97"/>
      <c r="B203" s="96" t="s">
        <v>154</v>
      </c>
      <c r="C203" s="95">
        <v>3630000</v>
      </c>
      <c r="D203" s="94">
        <v>591758</v>
      </c>
      <c r="E203" s="94">
        <v>394440</v>
      </c>
      <c r="F203" s="94">
        <v>282146</v>
      </c>
      <c r="G203" s="94">
        <v>262766</v>
      </c>
      <c r="H203" s="94">
        <v>324257</v>
      </c>
      <c r="I203" s="94">
        <v>291618</v>
      </c>
      <c r="J203" s="94">
        <v>2146985</v>
      </c>
      <c r="K203" s="116"/>
      <c r="L203" s="117"/>
    </row>
    <row r="204" spans="1:12">
      <c r="A204" s="100" t="s">
        <v>131</v>
      </c>
      <c r="B204" s="99"/>
      <c r="C204" s="98">
        <v>22900000</v>
      </c>
      <c r="D204" s="98">
        <v>636743</v>
      </c>
      <c r="E204" s="98">
        <v>767719</v>
      </c>
      <c r="F204" s="98">
        <v>743091</v>
      </c>
      <c r="G204" s="98">
        <v>1002444</v>
      </c>
      <c r="H204" s="98">
        <v>1266040</v>
      </c>
      <c r="I204" s="98">
        <v>946843</v>
      </c>
      <c r="J204" s="98">
        <v>5362880</v>
      </c>
      <c r="K204" s="116"/>
      <c r="L204" s="117"/>
    </row>
    <row r="205" spans="1:12">
      <c r="A205" s="97"/>
      <c r="B205" s="96" t="s">
        <v>156</v>
      </c>
      <c r="C205" s="95">
        <v>0</v>
      </c>
      <c r="D205" s="94">
        <v>0</v>
      </c>
      <c r="E205" s="94">
        <v>0</v>
      </c>
      <c r="F205" s="94">
        <v>265</v>
      </c>
      <c r="G205" s="94">
        <v>0</v>
      </c>
      <c r="H205" s="94">
        <v>0</v>
      </c>
      <c r="I205" s="94">
        <v>0</v>
      </c>
      <c r="J205" s="94">
        <v>265</v>
      </c>
      <c r="K205" s="116"/>
      <c r="L205" s="117"/>
    </row>
    <row r="206" spans="1:12">
      <c r="A206" s="97"/>
      <c r="B206" s="96" t="s">
        <v>159</v>
      </c>
      <c r="C206" s="95">
        <v>0</v>
      </c>
      <c r="D206" s="94">
        <v>5014</v>
      </c>
      <c r="E206" s="94">
        <v>0</v>
      </c>
      <c r="F206" s="94">
        <v>0</v>
      </c>
      <c r="G206" s="94">
        <v>20070</v>
      </c>
      <c r="H206" s="94">
        <v>10042</v>
      </c>
      <c r="I206" s="94">
        <v>23006</v>
      </c>
      <c r="J206" s="94">
        <v>58132</v>
      </c>
      <c r="K206" s="116"/>
      <c r="L206" s="117"/>
    </row>
    <row r="207" spans="1:12">
      <c r="A207" s="97"/>
      <c r="B207" s="96" t="s">
        <v>136</v>
      </c>
      <c r="C207" s="95">
        <v>0</v>
      </c>
      <c r="D207" s="94">
        <v>94180</v>
      </c>
      <c r="E207" s="94">
        <v>44156</v>
      </c>
      <c r="F207" s="94">
        <v>133768</v>
      </c>
      <c r="G207" s="94">
        <v>230883</v>
      </c>
      <c r="H207" s="94">
        <v>282167</v>
      </c>
      <c r="I207" s="94">
        <v>279408</v>
      </c>
      <c r="J207" s="94">
        <v>1064562</v>
      </c>
      <c r="K207" s="116"/>
      <c r="L207" s="117"/>
    </row>
    <row r="208" spans="1:12">
      <c r="A208" s="97"/>
      <c r="B208" s="96" t="s">
        <v>132</v>
      </c>
      <c r="C208" s="95">
        <v>0</v>
      </c>
      <c r="D208" s="94">
        <v>146129</v>
      </c>
      <c r="E208" s="94">
        <v>186068</v>
      </c>
      <c r="F208" s="94">
        <v>331675</v>
      </c>
      <c r="G208" s="94">
        <v>355581</v>
      </c>
      <c r="H208" s="94">
        <v>432912</v>
      </c>
      <c r="I208" s="94">
        <v>214690</v>
      </c>
      <c r="J208" s="94">
        <v>1667055</v>
      </c>
      <c r="K208" s="116"/>
      <c r="L208" s="117"/>
    </row>
    <row r="209" spans="1:12">
      <c r="A209" s="97"/>
      <c r="B209" s="96" t="s">
        <v>137</v>
      </c>
      <c r="C209" s="95">
        <v>0</v>
      </c>
      <c r="D209" s="94">
        <v>303474</v>
      </c>
      <c r="E209" s="94">
        <v>495506</v>
      </c>
      <c r="F209" s="94">
        <v>189239</v>
      </c>
      <c r="G209" s="94">
        <v>207516</v>
      </c>
      <c r="H209" s="94">
        <v>455193</v>
      </c>
      <c r="I209" s="94">
        <v>256178</v>
      </c>
      <c r="J209" s="94">
        <v>1907106</v>
      </c>
      <c r="K209" s="116"/>
      <c r="L209" s="117"/>
    </row>
    <row r="210" spans="1:12">
      <c r="A210" s="97"/>
      <c r="B210" s="96" t="s">
        <v>180</v>
      </c>
      <c r="C210" s="95">
        <v>0</v>
      </c>
      <c r="D210" s="94">
        <v>0</v>
      </c>
      <c r="E210" s="94">
        <v>0</v>
      </c>
      <c r="F210" s="94">
        <v>19124</v>
      </c>
      <c r="G210" s="94">
        <v>0</v>
      </c>
      <c r="H210" s="94">
        <v>0</v>
      </c>
      <c r="I210" s="94">
        <v>0</v>
      </c>
      <c r="J210" s="94">
        <v>19124</v>
      </c>
      <c r="K210" s="116"/>
      <c r="L210" s="117"/>
    </row>
    <row r="211" spans="1:12">
      <c r="A211" s="97"/>
      <c r="B211" s="96" t="s">
        <v>139</v>
      </c>
      <c r="C211" s="95">
        <v>0</v>
      </c>
      <c r="D211" s="94">
        <v>37342</v>
      </c>
      <c r="E211" s="94">
        <v>16161</v>
      </c>
      <c r="F211" s="94">
        <v>15756</v>
      </c>
      <c r="G211" s="94">
        <v>0</v>
      </c>
      <c r="H211" s="94">
        <v>17176</v>
      </c>
      <c r="I211" s="94">
        <v>32640</v>
      </c>
      <c r="J211" s="94">
        <v>119075</v>
      </c>
      <c r="K211" s="116"/>
      <c r="L211" s="117"/>
    </row>
    <row r="212" spans="1:12">
      <c r="A212" s="97"/>
      <c r="B212" s="96" t="s">
        <v>140</v>
      </c>
      <c r="C212" s="95">
        <v>0</v>
      </c>
      <c r="D212" s="94">
        <v>9</v>
      </c>
      <c r="E212" s="94">
        <v>0</v>
      </c>
      <c r="F212" s="94">
        <v>0</v>
      </c>
      <c r="G212" s="94">
        <v>0</v>
      </c>
      <c r="H212" s="94">
        <v>0</v>
      </c>
      <c r="I212" s="94">
        <v>0</v>
      </c>
      <c r="J212" s="94">
        <v>9</v>
      </c>
      <c r="K212" s="116"/>
      <c r="L212" s="117"/>
    </row>
    <row r="213" spans="1:12">
      <c r="A213" s="97"/>
      <c r="B213" s="96" t="s">
        <v>141</v>
      </c>
      <c r="C213" s="95">
        <v>0</v>
      </c>
      <c r="D213" s="94">
        <v>230</v>
      </c>
      <c r="E213" s="94">
        <v>0</v>
      </c>
      <c r="F213" s="94">
        <v>230</v>
      </c>
      <c r="G213" s="94">
        <v>0</v>
      </c>
      <c r="H213" s="94">
        <v>460</v>
      </c>
      <c r="I213" s="94">
        <v>230</v>
      </c>
      <c r="J213" s="94">
        <v>1150</v>
      </c>
      <c r="K213" s="116"/>
      <c r="L213" s="117"/>
    </row>
    <row r="214" spans="1:12">
      <c r="A214" s="97"/>
      <c r="B214" s="96" t="s">
        <v>8</v>
      </c>
      <c r="C214" s="95">
        <v>0</v>
      </c>
      <c r="D214" s="94">
        <v>9032</v>
      </c>
      <c r="E214" s="94">
        <v>7705</v>
      </c>
      <c r="F214" s="94">
        <v>4354</v>
      </c>
      <c r="G214" s="94">
        <v>11358</v>
      </c>
      <c r="H214" s="94">
        <v>8840</v>
      </c>
      <c r="I214" s="94">
        <v>9348</v>
      </c>
      <c r="J214" s="94">
        <v>50637</v>
      </c>
      <c r="K214" s="116"/>
      <c r="L214" s="117"/>
    </row>
    <row r="215" spans="1:12">
      <c r="A215" s="97"/>
      <c r="B215" s="96" t="s">
        <v>142</v>
      </c>
      <c r="C215" s="95">
        <v>0</v>
      </c>
      <c r="D215" s="94">
        <v>41333</v>
      </c>
      <c r="E215" s="94">
        <v>17488</v>
      </c>
      <c r="F215" s="94">
        <v>48680</v>
      </c>
      <c r="G215" s="94">
        <v>177036</v>
      </c>
      <c r="H215" s="94">
        <v>59250</v>
      </c>
      <c r="I215" s="94">
        <v>131343</v>
      </c>
      <c r="J215" s="94">
        <v>475130</v>
      </c>
      <c r="K215" s="116"/>
      <c r="L215" s="117"/>
    </row>
    <row r="216" spans="1:12">
      <c r="A216" s="97"/>
      <c r="B216" s="96" t="s">
        <v>161</v>
      </c>
      <c r="C216" s="95">
        <v>0</v>
      </c>
      <c r="D216" s="94">
        <v>0</v>
      </c>
      <c r="E216" s="94">
        <v>635</v>
      </c>
      <c r="F216" s="94">
        <v>0</v>
      </c>
      <c r="G216" s="94">
        <v>0</v>
      </c>
      <c r="H216" s="94">
        <v>0</v>
      </c>
      <c r="I216" s="94">
        <v>0</v>
      </c>
      <c r="J216" s="94">
        <v>635</v>
      </c>
      <c r="K216" s="116"/>
      <c r="L216" s="117"/>
    </row>
    <row r="217" spans="1:12">
      <c r="A217" s="100" t="s">
        <v>134</v>
      </c>
      <c r="B217" s="99"/>
      <c r="C217" s="98">
        <v>85276</v>
      </c>
      <c r="D217" s="98">
        <v>0</v>
      </c>
      <c r="E217" s="98">
        <v>0</v>
      </c>
      <c r="F217" s="98">
        <v>0</v>
      </c>
      <c r="G217" s="98">
        <v>0</v>
      </c>
      <c r="H217" s="98">
        <v>0</v>
      </c>
      <c r="I217" s="98">
        <v>0</v>
      </c>
      <c r="J217" s="98">
        <v>0</v>
      </c>
      <c r="K217" s="116"/>
      <c r="L217" s="117"/>
    </row>
    <row r="218" spans="1:12">
      <c r="A218" s="100" t="s">
        <v>135</v>
      </c>
      <c r="B218" s="99"/>
      <c r="C218" s="98">
        <v>0</v>
      </c>
      <c r="D218" s="98">
        <v>0</v>
      </c>
      <c r="E218" s="98">
        <v>0</v>
      </c>
      <c r="F218" s="98">
        <v>0</v>
      </c>
      <c r="G218" s="98">
        <v>0</v>
      </c>
      <c r="H218" s="98">
        <v>28500</v>
      </c>
      <c r="I218" s="98">
        <v>108145</v>
      </c>
      <c r="J218" s="98">
        <v>136645</v>
      </c>
      <c r="K218" s="116"/>
      <c r="L218" s="117"/>
    </row>
    <row r="219" spans="1:12">
      <c r="A219" s="97"/>
      <c r="B219" s="96" t="s">
        <v>154</v>
      </c>
      <c r="C219" s="95">
        <v>0</v>
      </c>
      <c r="D219" s="94">
        <v>0</v>
      </c>
      <c r="E219" s="94">
        <v>0</v>
      </c>
      <c r="F219" s="94">
        <v>0</v>
      </c>
      <c r="G219" s="94">
        <v>0</v>
      </c>
      <c r="H219" s="94">
        <v>28500</v>
      </c>
      <c r="I219" s="94">
        <v>108145</v>
      </c>
      <c r="J219" s="94">
        <v>136645</v>
      </c>
      <c r="K219" s="116"/>
      <c r="L219" s="117"/>
    </row>
    <row r="220" spans="1:12">
      <c r="A220" s="93" t="s">
        <v>175</v>
      </c>
      <c r="B220" s="93"/>
      <c r="C220" s="92">
        <v>157450567</v>
      </c>
      <c r="D220" s="92">
        <v>5887648</v>
      </c>
      <c r="E220" s="92">
        <v>6460604</v>
      </c>
      <c r="F220" s="92">
        <v>6053783</v>
      </c>
      <c r="G220" s="92">
        <v>7585953</v>
      </c>
      <c r="H220" s="92">
        <v>8701067</v>
      </c>
      <c r="I220" s="92">
        <v>7599095</v>
      </c>
      <c r="J220" s="92">
        <v>42288150</v>
      </c>
      <c r="K220" s="116"/>
      <c r="L220" s="117"/>
    </row>
    <row r="221" spans="1:12" ht="18" customHeight="1">
      <c r="A221" s="91"/>
      <c r="B221" s="116"/>
      <c r="C221" s="116"/>
      <c r="D221" s="116"/>
      <c r="E221" s="116"/>
      <c r="F221" s="116"/>
      <c r="G221" s="116"/>
      <c r="H221" s="116"/>
      <c r="I221" s="116"/>
      <c r="J221" s="116"/>
      <c r="K221" s="116"/>
      <c r="L221" s="117"/>
    </row>
    <row r="222" spans="1:12" ht="16.95" customHeight="1">
      <c r="A222" s="90" t="s">
        <v>257</v>
      </c>
      <c r="B222" s="118"/>
      <c r="C222" s="118"/>
      <c r="D222" s="118"/>
      <c r="E222" s="118"/>
      <c r="F222" s="118"/>
      <c r="G222" s="118"/>
      <c r="H222" s="118"/>
      <c r="I222" s="118"/>
      <c r="J222" s="118"/>
      <c r="K222" s="118"/>
      <c r="L222" s="119"/>
    </row>
    <row r="223" spans="1:12" ht="409.6" hidden="1" customHeight="1">
      <c r="A223" s="116"/>
      <c r="B223" s="116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</row>
    <row r="224" spans="1:12">
      <c r="A224" s="120" t="s">
        <v>263</v>
      </c>
    </row>
  </sheetData>
  <mergeCells count="1">
    <mergeCell ref="A1:H1"/>
  </mergeCells>
  <pageMargins left="0" right="0" top="0" bottom="0" header="0" footer="0"/>
  <pageSetup scale="10" fitToHeight="3" orientation="portrait" r:id="rId1"/>
  <headerFooter alignWithMargins="0">
    <oddFooter>&amp;L&amp;C&amp;R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Y128"/>
  <sheetViews>
    <sheetView view="pageBreakPreview" topLeftCell="A85" zoomScale="60" zoomScaleNormal="100" workbookViewId="0">
      <selection activeCell="Q31" sqref="Q31"/>
    </sheetView>
  </sheetViews>
  <sheetFormatPr defaultRowHeight="13.2"/>
  <cols>
    <col min="1" max="1" width="34.77734375" style="55" bestFit="1" customWidth="1"/>
    <col min="2" max="2" width="11.21875" style="55" bestFit="1" customWidth="1"/>
    <col min="3" max="3" width="10.88671875" style="55" customWidth="1"/>
    <col min="4" max="4" width="12.109375" style="55" bestFit="1" customWidth="1"/>
    <col min="5" max="5" width="11.33203125" style="55" customWidth="1"/>
    <col min="6" max="6" width="12" style="55" bestFit="1" customWidth="1"/>
    <col min="7" max="7" width="7.21875" style="55" hidden="1" customWidth="1"/>
    <col min="8" max="8" width="7" style="55" hidden="1" customWidth="1"/>
    <col min="9" max="10" width="7.21875" style="55" hidden="1" customWidth="1"/>
    <col min="11" max="11" width="6.21875" style="55" hidden="1" customWidth="1"/>
    <col min="12" max="12" width="5.77734375" style="56" hidden="1" customWidth="1"/>
    <col min="13" max="13" width="6.109375" style="56" hidden="1" customWidth="1"/>
    <col min="14" max="14" width="10.44140625" style="59" bestFit="1" customWidth="1"/>
    <col min="15" max="16384" width="8.88671875" style="55"/>
  </cols>
  <sheetData>
    <row r="1" spans="1:25">
      <c r="A1" s="67" t="s">
        <v>249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9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</row>
    <row r="2" spans="1:25">
      <c r="A2" s="70" t="s">
        <v>182</v>
      </c>
      <c r="B2" s="58" t="s">
        <v>183</v>
      </c>
      <c r="C2" s="58" t="s">
        <v>184</v>
      </c>
      <c r="D2" s="58" t="s">
        <v>185</v>
      </c>
      <c r="E2" s="58" t="s">
        <v>186</v>
      </c>
      <c r="F2" s="58" t="s">
        <v>187</v>
      </c>
      <c r="G2" s="58" t="s">
        <v>188</v>
      </c>
      <c r="H2" s="58" t="s">
        <v>189</v>
      </c>
      <c r="I2" s="58" t="s">
        <v>190</v>
      </c>
      <c r="J2" s="58" t="s">
        <v>191</v>
      </c>
      <c r="K2" s="58" t="s">
        <v>192</v>
      </c>
      <c r="L2" s="58" t="s">
        <v>230</v>
      </c>
      <c r="M2" s="58" t="s">
        <v>229</v>
      </c>
      <c r="N2" s="71" t="s">
        <v>113</v>
      </c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</row>
    <row r="3" spans="1:25" ht="14.4">
      <c r="A3" s="78" t="s">
        <v>193</v>
      </c>
      <c r="B3" s="60">
        <v>1527</v>
      </c>
      <c r="C3" s="60">
        <v>1951</v>
      </c>
      <c r="D3" s="60">
        <v>1205</v>
      </c>
      <c r="E3" s="60">
        <v>1628</v>
      </c>
      <c r="F3" s="60">
        <v>978</v>
      </c>
      <c r="G3" s="81"/>
      <c r="H3" s="81"/>
      <c r="I3" s="81"/>
      <c r="J3" s="81"/>
      <c r="K3" s="81"/>
      <c r="L3" s="81"/>
      <c r="M3" s="81"/>
      <c r="N3" s="81">
        <f>SUM(B3:F3)</f>
        <v>7289</v>
      </c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</row>
    <row r="4" spans="1:25" ht="14.4">
      <c r="A4" s="75" t="s">
        <v>214</v>
      </c>
      <c r="B4" s="76">
        <v>0</v>
      </c>
      <c r="C4" s="76">
        <v>0</v>
      </c>
      <c r="D4" s="76">
        <v>0</v>
      </c>
      <c r="E4" s="76">
        <v>0</v>
      </c>
      <c r="F4" s="76">
        <v>0</v>
      </c>
      <c r="G4" s="72"/>
      <c r="H4" s="72"/>
      <c r="I4" s="77"/>
      <c r="J4" s="77"/>
      <c r="K4" s="77"/>
      <c r="L4" s="77"/>
      <c r="M4" s="77"/>
      <c r="N4" s="81">
        <f t="shared" ref="N4:N67" si="0">SUM(B4:F4)</f>
        <v>0</v>
      </c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</row>
    <row r="5" spans="1:25" ht="14.4">
      <c r="A5" s="75" t="s">
        <v>236</v>
      </c>
      <c r="B5" s="76">
        <v>0</v>
      </c>
      <c r="C5" s="76">
        <v>0</v>
      </c>
      <c r="D5" s="76">
        <v>1</v>
      </c>
      <c r="E5" s="76">
        <v>1</v>
      </c>
      <c r="F5" s="76">
        <v>1</v>
      </c>
      <c r="G5" s="72"/>
      <c r="H5" s="72"/>
      <c r="I5" s="77"/>
      <c r="J5" s="77"/>
      <c r="K5" s="77"/>
      <c r="L5" s="77"/>
      <c r="M5" s="77"/>
      <c r="N5" s="81">
        <f t="shared" si="0"/>
        <v>3</v>
      </c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</row>
    <row r="6" spans="1:25" ht="14.4">
      <c r="A6" s="75" t="s">
        <v>195</v>
      </c>
      <c r="B6" s="76">
        <v>1</v>
      </c>
      <c r="C6" s="76">
        <v>1</v>
      </c>
      <c r="D6" s="76">
        <v>1</v>
      </c>
      <c r="E6" s="76">
        <v>5</v>
      </c>
      <c r="F6" s="76">
        <v>0</v>
      </c>
      <c r="G6" s="72"/>
      <c r="H6" s="72"/>
      <c r="I6" s="77"/>
      <c r="J6" s="77"/>
      <c r="K6" s="77"/>
      <c r="L6" s="77"/>
      <c r="M6" s="77"/>
      <c r="N6" s="81">
        <f t="shared" si="0"/>
        <v>8</v>
      </c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</row>
    <row r="7" spans="1:25" ht="14.4">
      <c r="A7" s="75" t="s">
        <v>196</v>
      </c>
      <c r="B7" s="76">
        <v>3</v>
      </c>
      <c r="C7" s="76">
        <v>0</v>
      </c>
      <c r="D7" s="76">
        <v>0</v>
      </c>
      <c r="E7" s="76">
        <v>5</v>
      </c>
      <c r="F7" s="76">
        <v>0</v>
      </c>
      <c r="G7" s="72"/>
      <c r="H7" s="72"/>
      <c r="I7" s="83"/>
      <c r="J7" s="83"/>
      <c r="K7" s="84"/>
      <c r="L7" s="84"/>
      <c r="M7" s="84"/>
      <c r="N7" s="81">
        <f t="shared" si="0"/>
        <v>8</v>
      </c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</row>
    <row r="8" spans="1:25" ht="14.4">
      <c r="A8" s="75" t="s">
        <v>197</v>
      </c>
      <c r="B8" s="76">
        <v>3</v>
      </c>
      <c r="C8" s="76">
        <v>34</v>
      </c>
      <c r="D8" s="76">
        <v>0</v>
      </c>
      <c r="E8" s="76">
        <v>0</v>
      </c>
      <c r="F8" s="76">
        <v>0</v>
      </c>
      <c r="G8" s="72"/>
      <c r="H8" s="72"/>
      <c r="I8" s="77"/>
      <c r="J8" s="77"/>
      <c r="K8" s="77"/>
      <c r="L8" s="77"/>
      <c r="M8" s="77"/>
      <c r="N8" s="81">
        <f t="shared" si="0"/>
        <v>37</v>
      </c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</row>
    <row r="9" spans="1:25" ht="14.4">
      <c r="A9" s="75" t="s">
        <v>198</v>
      </c>
      <c r="B9" s="76">
        <v>47</v>
      </c>
      <c r="C9" s="76">
        <v>36</v>
      </c>
      <c r="D9" s="76">
        <v>19</v>
      </c>
      <c r="E9" s="76">
        <v>134</v>
      </c>
      <c r="F9" s="76">
        <v>57</v>
      </c>
      <c r="G9" s="72"/>
      <c r="H9" s="72"/>
      <c r="I9" s="77"/>
      <c r="J9" s="77"/>
      <c r="K9" s="77"/>
      <c r="L9" s="77"/>
      <c r="M9" s="77"/>
      <c r="N9" s="81">
        <f t="shared" si="0"/>
        <v>293</v>
      </c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</row>
    <row r="10" spans="1:25" ht="14.4">
      <c r="A10" s="75" t="s">
        <v>199</v>
      </c>
      <c r="B10" s="76">
        <v>2</v>
      </c>
      <c r="C10" s="76">
        <v>1</v>
      </c>
      <c r="D10" s="76">
        <v>3</v>
      </c>
      <c r="E10" s="76">
        <v>0</v>
      </c>
      <c r="F10" s="76">
        <v>1</v>
      </c>
      <c r="G10" s="72"/>
      <c r="H10" s="72"/>
      <c r="I10" s="77"/>
      <c r="J10" s="77"/>
      <c r="K10" s="77"/>
      <c r="L10" s="77"/>
      <c r="M10" s="77"/>
      <c r="N10" s="81">
        <f t="shared" si="0"/>
        <v>7</v>
      </c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</row>
    <row r="11" spans="1:25" ht="14.4">
      <c r="A11" s="75" t="s">
        <v>212</v>
      </c>
      <c r="B11" s="76">
        <v>0</v>
      </c>
      <c r="C11" s="76">
        <v>0</v>
      </c>
      <c r="D11" s="76">
        <v>9</v>
      </c>
      <c r="E11" s="76">
        <v>0</v>
      </c>
      <c r="F11" s="76">
        <v>9</v>
      </c>
      <c r="G11" s="72"/>
      <c r="H11" s="72"/>
      <c r="I11" s="77"/>
      <c r="J11" s="77"/>
      <c r="K11" s="77"/>
      <c r="L11" s="77"/>
      <c r="M11" s="77"/>
      <c r="N11" s="81">
        <f t="shared" si="0"/>
        <v>18</v>
      </c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</row>
    <row r="12" spans="1:25" ht="14.4">
      <c r="A12" s="75" t="s">
        <v>200</v>
      </c>
      <c r="B12" s="76">
        <v>1329</v>
      </c>
      <c r="C12" s="76">
        <v>1828</v>
      </c>
      <c r="D12" s="76">
        <v>1109</v>
      </c>
      <c r="E12" s="76">
        <v>1442</v>
      </c>
      <c r="F12" s="76">
        <v>885</v>
      </c>
      <c r="G12" s="72"/>
      <c r="H12" s="72"/>
      <c r="I12" s="77"/>
      <c r="J12" s="77"/>
      <c r="K12" s="77"/>
      <c r="L12" s="77"/>
      <c r="M12" s="77"/>
      <c r="N12" s="81">
        <f t="shared" si="0"/>
        <v>6593</v>
      </c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</row>
    <row r="13" spans="1:25" ht="14.4">
      <c r="A13" s="75" t="s">
        <v>201</v>
      </c>
      <c r="B13" s="76">
        <v>7</v>
      </c>
      <c r="C13" s="76">
        <v>0</v>
      </c>
      <c r="D13" s="76">
        <v>0</v>
      </c>
      <c r="E13" s="76">
        <v>0</v>
      </c>
      <c r="F13" s="76">
        <v>0</v>
      </c>
      <c r="G13" s="72"/>
      <c r="H13" s="72"/>
      <c r="I13" s="77"/>
      <c r="J13" s="77"/>
      <c r="K13" s="77"/>
      <c r="L13" s="77"/>
      <c r="M13" s="77"/>
      <c r="N13" s="81">
        <f t="shared" si="0"/>
        <v>7</v>
      </c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</row>
    <row r="14" spans="1:25" ht="14.4">
      <c r="A14" s="75" t="s">
        <v>232</v>
      </c>
      <c r="B14" s="76">
        <v>0</v>
      </c>
      <c r="C14" s="76">
        <v>1</v>
      </c>
      <c r="D14" s="76">
        <v>2</v>
      </c>
      <c r="E14" s="76">
        <v>2</v>
      </c>
      <c r="F14" s="76">
        <v>4</v>
      </c>
      <c r="G14" s="72"/>
      <c r="H14" s="72"/>
      <c r="I14" s="77"/>
      <c r="J14" s="77"/>
      <c r="K14" s="77"/>
      <c r="L14" s="77"/>
      <c r="M14" s="77"/>
      <c r="N14" s="81">
        <f t="shared" si="0"/>
        <v>9</v>
      </c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</row>
    <row r="15" spans="1:25" ht="14.4">
      <c r="A15" s="75" t="s">
        <v>244</v>
      </c>
      <c r="B15" s="76">
        <v>0</v>
      </c>
      <c r="C15" s="76">
        <v>0</v>
      </c>
      <c r="D15" s="76">
        <v>0</v>
      </c>
      <c r="E15" s="76">
        <v>19</v>
      </c>
      <c r="F15" s="76">
        <v>0</v>
      </c>
      <c r="G15" s="72"/>
      <c r="H15" s="72"/>
      <c r="I15" s="77"/>
      <c r="J15" s="77"/>
      <c r="K15" s="77"/>
      <c r="L15" s="77"/>
      <c r="M15" s="77"/>
      <c r="N15" s="81">
        <f t="shared" si="0"/>
        <v>19</v>
      </c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</row>
    <row r="16" spans="1:25" ht="14.4">
      <c r="A16" s="75" t="s">
        <v>203</v>
      </c>
      <c r="B16" s="76">
        <v>130</v>
      </c>
      <c r="C16" s="76">
        <v>46</v>
      </c>
      <c r="D16" s="76">
        <v>59</v>
      </c>
      <c r="E16" s="76">
        <v>3</v>
      </c>
      <c r="F16" s="76">
        <v>19</v>
      </c>
      <c r="G16" s="72"/>
      <c r="H16" s="72"/>
      <c r="I16" s="83"/>
      <c r="J16" s="83"/>
      <c r="K16" s="84"/>
      <c r="L16" s="84"/>
      <c r="M16" s="84"/>
      <c r="N16" s="81">
        <f t="shared" si="0"/>
        <v>257</v>
      </c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</row>
    <row r="17" spans="1:25" ht="14.4">
      <c r="A17" s="75" t="s">
        <v>228</v>
      </c>
      <c r="B17" s="76">
        <v>0</v>
      </c>
      <c r="C17" s="76">
        <v>0</v>
      </c>
      <c r="D17" s="76">
        <v>0</v>
      </c>
      <c r="E17" s="76">
        <v>1</v>
      </c>
      <c r="F17" s="76">
        <v>0</v>
      </c>
      <c r="G17" s="72"/>
      <c r="H17" s="72"/>
      <c r="I17" s="77"/>
      <c r="J17" s="77"/>
      <c r="K17" s="77"/>
      <c r="L17" s="77"/>
      <c r="M17" s="77"/>
      <c r="N17" s="81">
        <f t="shared" si="0"/>
        <v>1</v>
      </c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</row>
    <row r="18" spans="1:25" ht="14.4">
      <c r="A18" s="75" t="s">
        <v>204</v>
      </c>
      <c r="B18" s="76">
        <v>1</v>
      </c>
      <c r="C18" s="76">
        <v>0</v>
      </c>
      <c r="D18" s="76">
        <v>1</v>
      </c>
      <c r="E18" s="76">
        <v>1</v>
      </c>
      <c r="F18" s="76">
        <v>0</v>
      </c>
      <c r="G18" s="72"/>
      <c r="H18" s="72"/>
      <c r="I18" s="77"/>
      <c r="J18" s="77"/>
      <c r="K18" s="77"/>
      <c r="L18" s="77"/>
      <c r="M18" s="77"/>
      <c r="N18" s="81">
        <f t="shared" si="0"/>
        <v>3</v>
      </c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</row>
    <row r="19" spans="1:25" ht="14.4">
      <c r="A19" s="75" t="s">
        <v>205</v>
      </c>
      <c r="B19" s="76">
        <v>1</v>
      </c>
      <c r="C19" s="76">
        <v>3</v>
      </c>
      <c r="D19" s="76">
        <v>0</v>
      </c>
      <c r="E19" s="76">
        <v>1</v>
      </c>
      <c r="F19" s="76">
        <v>0</v>
      </c>
      <c r="G19" s="81"/>
      <c r="H19" s="81"/>
      <c r="I19" s="81"/>
      <c r="J19" s="81"/>
      <c r="K19" s="81"/>
      <c r="L19" s="81"/>
      <c r="M19" s="81"/>
      <c r="N19" s="81">
        <f t="shared" si="0"/>
        <v>5</v>
      </c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</row>
    <row r="20" spans="1:25" ht="14.4">
      <c r="A20" s="75" t="s">
        <v>255</v>
      </c>
      <c r="B20" s="76">
        <v>0</v>
      </c>
      <c r="C20" s="76">
        <v>0</v>
      </c>
      <c r="D20" s="76">
        <v>0</v>
      </c>
      <c r="E20" s="76">
        <v>11</v>
      </c>
      <c r="F20" s="76">
        <v>0</v>
      </c>
      <c r="G20" s="72"/>
      <c r="H20" s="72"/>
      <c r="I20" s="72"/>
      <c r="J20" s="72"/>
      <c r="K20" s="72"/>
      <c r="L20" s="72"/>
      <c r="M20" s="72"/>
      <c r="N20" s="81">
        <f t="shared" si="0"/>
        <v>11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</row>
    <row r="21" spans="1:25" ht="14.4">
      <c r="A21" s="75" t="s">
        <v>243</v>
      </c>
      <c r="B21" s="76">
        <v>0</v>
      </c>
      <c r="C21" s="76">
        <v>0</v>
      </c>
      <c r="D21" s="76">
        <v>1</v>
      </c>
      <c r="E21" s="76">
        <v>1</v>
      </c>
      <c r="F21" s="76">
        <v>1</v>
      </c>
      <c r="G21" s="72"/>
      <c r="H21" s="72"/>
      <c r="I21" s="77"/>
      <c r="J21" s="77"/>
      <c r="K21" s="77"/>
      <c r="L21" s="77"/>
      <c r="M21" s="77"/>
      <c r="N21" s="81">
        <f t="shared" si="0"/>
        <v>3</v>
      </c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</row>
    <row r="22" spans="1:25" ht="14.4">
      <c r="A22" s="75" t="s">
        <v>233</v>
      </c>
      <c r="B22" s="76">
        <v>0</v>
      </c>
      <c r="C22" s="76">
        <v>0</v>
      </c>
      <c r="D22" s="76">
        <v>0</v>
      </c>
      <c r="E22" s="76">
        <v>0</v>
      </c>
      <c r="F22" s="76">
        <v>0</v>
      </c>
      <c r="G22" s="72"/>
      <c r="H22" s="72"/>
      <c r="I22" s="77"/>
      <c r="J22" s="77"/>
      <c r="K22" s="77"/>
      <c r="L22" s="77"/>
      <c r="M22" s="77"/>
      <c r="N22" s="81">
        <f t="shared" si="0"/>
        <v>0</v>
      </c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</row>
    <row r="23" spans="1:25" ht="14.4">
      <c r="A23" s="75" t="s">
        <v>206</v>
      </c>
      <c r="B23" s="76">
        <v>3</v>
      </c>
      <c r="C23" s="76">
        <v>1</v>
      </c>
      <c r="D23" s="76">
        <v>0</v>
      </c>
      <c r="E23" s="76">
        <v>2</v>
      </c>
      <c r="F23" s="76">
        <v>1</v>
      </c>
      <c r="G23" s="81"/>
      <c r="H23" s="81"/>
      <c r="I23" s="81"/>
      <c r="J23" s="81"/>
      <c r="K23" s="81"/>
      <c r="L23" s="81"/>
      <c r="M23" s="81"/>
      <c r="N23" s="81">
        <f t="shared" si="0"/>
        <v>7</v>
      </c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</row>
    <row r="24" spans="1:25" ht="14.4">
      <c r="A24" s="75" t="s">
        <v>207</v>
      </c>
      <c r="B24" s="76">
        <v>0</v>
      </c>
      <c r="C24" s="76">
        <v>0</v>
      </c>
      <c r="D24" s="76">
        <v>0</v>
      </c>
      <c r="E24" s="76">
        <v>0</v>
      </c>
      <c r="F24" s="76">
        <v>0</v>
      </c>
      <c r="G24" s="80"/>
      <c r="H24" s="80"/>
      <c r="I24" s="80"/>
      <c r="J24" s="80"/>
      <c r="K24" s="80"/>
      <c r="L24" s="80"/>
      <c r="M24" s="80"/>
      <c r="N24" s="81">
        <f t="shared" si="0"/>
        <v>0</v>
      </c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</row>
    <row r="25" spans="1:25" ht="14.4">
      <c r="A25" s="78" t="s">
        <v>209</v>
      </c>
      <c r="B25" s="60">
        <v>3</v>
      </c>
      <c r="C25" s="60">
        <v>66</v>
      </c>
      <c r="D25" s="60">
        <v>0</v>
      </c>
      <c r="E25" s="60">
        <v>93</v>
      </c>
      <c r="F25" s="60">
        <v>98</v>
      </c>
      <c r="G25" s="72"/>
      <c r="H25" s="72"/>
      <c r="I25" s="77"/>
      <c r="J25" s="77"/>
      <c r="K25" s="77"/>
      <c r="L25" s="77"/>
      <c r="M25" s="77"/>
      <c r="N25" s="81">
        <f t="shared" si="0"/>
        <v>260</v>
      </c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</row>
    <row r="26" spans="1:25" ht="14.4">
      <c r="A26" s="75" t="s">
        <v>196</v>
      </c>
      <c r="B26" s="76">
        <v>0</v>
      </c>
      <c r="C26" s="76">
        <v>0</v>
      </c>
      <c r="D26" s="76">
        <v>0</v>
      </c>
      <c r="E26" s="76">
        <v>37</v>
      </c>
      <c r="F26" s="76">
        <v>0</v>
      </c>
      <c r="G26" s="72"/>
      <c r="H26" s="72"/>
      <c r="I26" s="77"/>
      <c r="J26" s="77"/>
      <c r="K26" s="77"/>
      <c r="L26" s="77"/>
      <c r="M26" s="77"/>
      <c r="N26" s="81">
        <f t="shared" si="0"/>
        <v>37</v>
      </c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</row>
    <row r="27" spans="1:25" ht="14.4">
      <c r="A27" s="75" t="s">
        <v>197</v>
      </c>
      <c r="B27" s="76">
        <v>0</v>
      </c>
      <c r="C27" s="76">
        <v>62</v>
      </c>
      <c r="D27" s="76">
        <v>0</v>
      </c>
      <c r="E27" s="76">
        <v>53</v>
      </c>
      <c r="F27" s="76">
        <v>0</v>
      </c>
      <c r="G27" s="72"/>
      <c r="H27" s="72"/>
      <c r="I27" s="77"/>
      <c r="J27" s="77"/>
      <c r="K27" s="77"/>
      <c r="L27" s="77"/>
      <c r="M27" s="77"/>
      <c r="N27" s="81">
        <f t="shared" si="0"/>
        <v>115</v>
      </c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</row>
    <row r="28" spans="1:25" ht="14.4">
      <c r="A28" s="75" t="s">
        <v>198</v>
      </c>
      <c r="B28" s="76">
        <v>0</v>
      </c>
      <c r="C28" s="76">
        <v>0</v>
      </c>
      <c r="D28" s="76">
        <v>0</v>
      </c>
      <c r="E28" s="76">
        <v>0</v>
      </c>
      <c r="F28" s="76">
        <v>93</v>
      </c>
      <c r="G28" s="72"/>
      <c r="H28" s="72"/>
      <c r="I28" s="77"/>
      <c r="J28" s="77"/>
      <c r="K28" s="77"/>
      <c r="L28" s="77"/>
      <c r="M28" s="77"/>
      <c r="N28" s="81">
        <f t="shared" si="0"/>
        <v>93</v>
      </c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</row>
    <row r="29" spans="1:25" ht="14.4">
      <c r="A29" s="75" t="s">
        <v>199</v>
      </c>
      <c r="B29" s="76">
        <v>0</v>
      </c>
      <c r="C29" s="76">
        <v>4</v>
      </c>
      <c r="D29" s="76">
        <v>0</v>
      </c>
      <c r="E29" s="76">
        <v>0</v>
      </c>
      <c r="F29" s="76">
        <v>0</v>
      </c>
      <c r="G29" s="72"/>
      <c r="H29" s="72"/>
      <c r="I29" s="77"/>
      <c r="J29" s="77"/>
      <c r="K29" s="77"/>
      <c r="L29" s="77"/>
      <c r="M29" s="77"/>
      <c r="N29" s="81">
        <f t="shared" si="0"/>
        <v>4</v>
      </c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</row>
    <row r="30" spans="1:25" ht="14.4">
      <c r="A30" s="75" t="s">
        <v>200</v>
      </c>
      <c r="B30" s="76">
        <v>0</v>
      </c>
      <c r="C30" s="76">
        <v>0</v>
      </c>
      <c r="D30" s="76">
        <v>0</v>
      </c>
      <c r="E30" s="76">
        <v>0</v>
      </c>
      <c r="F30" s="76">
        <v>5</v>
      </c>
      <c r="G30" s="80"/>
      <c r="H30" s="80"/>
      <c r="I30" s="80"/>
      <c r="J30" s="80"/>
      <c r="K30" s="80"/>
      <c r="L30" s="80"/>
      <c r="M30" s="80"/>
      <c r="N30" s="81">
        <f t="shared" si="0"/>
        <v>5</v>
      </c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</row>
    <row r="31" spans="1:25" ht="14.4">
      <c r="A31" s="75" t="s">
        <v>228</v>
      </c>
      <c r="B31" s="76">
        <v>3</v>
      </c>
      <c r="C31" s="76">
        <v>0</v>
      </c>
      <c r="D31" s="76">
        <v>0</v>
      </c>
      <c r="E31" s="76">
        <v>0</v>
      </c>
      <c r="F31" s="76">
        <v>0</v>
      </c>
      <c r="G31" s="81"/>
      <c r="H31" s="81"/>
      <c r="I31" s="81"/>
      <c r="J31" s="81"/>
      <c r="K31" s="81"/>
      <c r="L31" s="81"/>
      <c r="M31" s="81"/>
      <c r="N31" s="81">
        <f t="shared" si="0"/>
        <v>3</v>
      </c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</row>
    <row r="32" spans="1:25" ht="14.4">
      <c r="A32" s="75" t="s">
        <v>204</v>
      </c>
      <c r="B32" s="76">
        <v>0</v>
      </c>
      <c r="C32" s="76">
        <v>0</v>
      </c>
      <c r="D32" s="76">
        <v>0</v>
      </c>
      <c r="E32" s="76">
        <v>3</v>
      </c>
      <c r="F32" s="76">
        <v>0</v>
      </c>
      <c r="G32" s="72"/>
      <c r="H32" s="72"/>
      <c r="I32" s="72"/>
      <c r="J32" s="72"/>
      <c r="K32" s="72"/>
      <c r="L32" s="72"/>
      <c r="M32" s="72"/>
      <c r="N32" s="81">
        <f t="shared" si="0"/>
        <v>3</v>
      </c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</row>
    <row r="33" spans="1:25" ht="14.4">
      <c r="A33" s="78" t="s">
        <v>210</v>
      </c>
      <c r="B33" s="60">
        <v>29</v>
      </c>
      <c r="C33" s="60">
        <v>4</v>
      </c>
      <c r="D33" s="60">
        <v>11</v>
      </c>
      <c r="E33" s="60">
        <v>38</v>
      </c>
      <c r="F33" s="60">
        <v>44</v>
      </c>
      <c r="G33" s="81"/>
      <c r="H33" s="81"/>
      <c r="I33" s="81"/>
      <c r="J33" s="81"/>
      <c r="K33" s="81"/>
      <c r="L33" s="81"/>
      <c r="M33" s="81"/>
      <c r="N33" s="81">
        <f t="shared" si="0"/>
        <v>126</v>
      </c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</row>
    <row r="34" spans="1:25" ht="14.4">
      <c r="A34" s="75" t="s">
        <v>195</v>
      </c>
      <c r="B34" s="76">
        <v>0</v>
      </c>
      <c r="C34" s="76">
        <v>0</v>
      </c>
      <c r="D34" s="76">
        <v>1</v>
      </c>
      <c r="E34" s="76">
        <v>0</v>
      </c>
      <c r="F34" s="76">
        <v>0</v>
      </c>
      <c r="G34" s="72"/>
      <c r="H34" s="72"/>
      <c r="I34" s="72"/>
      <c r="J34" s="72"/>
      <c r="K34" s="72"/>
      <c r="L34" s="72"/>
      <c r="M34" s="72"/>
      <c r="N34" s="81">
        <f t="shared" si="0"/>
        <v>1</v>
      </c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</row>
    <row r="35" spans="1:25" ht="14.4">
      <c r="A35" s="75" t="s">
        <v>197</v>
      </c>
      <c r="B35" s="76">
        <v>19</v>
      </c>
      <c r="C35" s="76">
        <v>0</v>
      </c>
      <c r="D35" s="76">
        <v>0</v>
      </c>
      <c r="E35" s="76">
        <v>36</v>
      </c>
      <c r="F35" s="76">
        <v>0</v>
      </c>
      <c r="G35" s="72"/>
      <c r="H35" s="72"/>
      <c r="I35" s="72"/>
      <c r="J35" s="72"/>
      <c r="K35" s="72"/>
      <c r="L35" s="72"/>
      <c r="M35" s="72"/>
      <c r="N35" s="81">
        <f t="shared" si="0"/>
        <v>55</v>
      </c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</row>
    <row r="36" spans="1:25" ht="14.4">
      <c r="A36" s="75" t="s">
        <v>199</v>
      </c>
      <c r="B36" s="76">
        <v>5</v>
      </c>
      <c r="C36" s="76">
        <v>2</v>
      </c>
      <c r="D36" s="76">
        <v>2</v>
      </c>
      <c r="E36" s="76">
        <v>1</v>
      </c>
      <c r="F36" s="76">
        <v>2</v>
      </c>
      <c r="G36" s="72"/>
      <c r="H36" s="72"/>
      <c r="I36" s="77"/>
      <c r="J36" s="77"/>
      <c r="K36" s="77"/>
      <c r="L36" s="77"/>
      <c r="M36" s="77"/>
      <c r="N36" s="81">
        <f t="shared" si="0"/>
        <v>12</v>
      </c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</row>
    <row r="37" spans="1:25" ht="14.4">
      <c r="A37" s="75" t="s">
        <v>202</v>
      </c>
      <c r="B37" s="76">
        <v>1</v>
      </c>
      <c r="C37" s="76">
        <v>0</v>
      </c>
      <c r="D37" s="76">
        <v>8</v>
      </c>
      <c r="E37" s="76">
        <v>0</v>
      </c>
      <c r="F37" s="76">
        <v>25</v>
      </c>
      <c r="G37" s="72"/>
      <c r="H37" s="72"/>
      <c r="I37" s="77"/>
      <c r="J37" s="77"/>
      <c r="K37" s="77"/>
      <c r="L37" s="77"/>
      <c r="M37" s="77"/>
      <c r="N37" s="81">
        <f t="shared" si="0"/>
        <v>34</v>
      </c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</row>
    <row r="38" spans="1:25" ht="14.4">
      <c r="A38" s="75" t="s">
        <v>203</v>
      </c>
      <c r="B38" s="76">
        <v>0</v>
      </c>
      <c r="C38" s="76">
        <v>0</v>
      </c>
      <c r="D38" s="76">
        <v>0</v>
      </c>
      <c r="E38" s="76">
        <v>0</v>
      </c>
      <c r="F38" s="76">
        <v>1</v>
      </c>
      <c r="G38" s="72"/>
      <c r="H38" s="72"/>
      <c r="I38" s="77"/>
      <c r="J38" s="77"/>
      <c r="K38" s="77"/>
      <c r="L38" s="77"/>
      <c r="M38" s="77"/>
      <c r="N38" s="81">
        <f t="shared" si="0"/>
        <v>1</v>
      </c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</row>
    <row r="39" spans="1:25" ht="14.4">
      <c r="A39" s="75" t="s">
        <v>218</v>
      </c>
      <c r="B39" s="76">
        <v>1</v>
      </c>
      <c r="C39" s="76">
        <v>0</v>
      </c>
      <c r="D39" s="76">
        <v>0</v>
      </c>
      <c r="E39" s="76">
        <v>0</v>
      </c>
      <c r="F39" s="76">
        <v>0</v>
      </c>
      <c r="G39" s="80"/>
      <c r="H39" s="80"/>
      <c r="I39" s="80"/>
      <c r="J39" s="80"/>
      <c r="K39" s="80"/>
      <c r="L39" s="80"/>
      <c r="M39" s="80"/>
      <c r="N39" s="81">
        <f t="shared" si="0"/>
        <v>1</v>
      </c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</row>
    <row r="40" spans="1:25" ht="14.4">
      <c r="A40" s="75" t="s">
        <v>234</v>
      </c>
      <c r="B40" s="76">
        <v>0</v>
      </c>
      <c r="C40" s="76">
        <v>0</v>
      </c>
      <c r="D40" s="76">
        <v>0</v>
      </c>
      <c r="E40" s="76">
        <v>0</v>
      </c>
      <c r="F40" s="76">
        <v>0</v>
      </c>
      <c r="G40" s="72"/>
      <c r="H40" s="72"/>
      <c r="I40" s="77"/>
      <c r="J40" s="77"/>
      <c r="K40" s="77"/>
      <c r="L40" s="77"/>
      <c r="M40" s="77"/>
      <c r="N40" s="81">
        <f t="shared" si="0"/>
        <v>0</v>
      </c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</row>
    <row r="41" spans="1:25" ht="14.4">
      <c r="A41" s="75" t="s">
        <v>235</v>
      </c>
      <c r="B41" s="76">
        <v>0</v>
      </c>
      <c r="C41" s="76">
        <v>0</v>
      </c>
      <c r="D41" s="76">
        <v>0</v>
      </c>
      <c r="E41" s="76">
        <v>0</v>
      </c>
      <c r="F41" s="76">
        <v>16</v>
      </c>
      <c r="G41" s="80"/>
      <c r="H41" s="80"/>
      <c r="I41" s="80"/>
      <c r="J41" s="80"/>
      <c r="K41" s="80"/>
      <c r="L41" s="80"/>
      <c r="M41" s="80"/>
      <c r="N41" s="81">
        <f t="shared" si="0"/>
        <v>16</v>
      </c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</row>
    <row r="42" spans="1:25" ht="14.4">
      <c r="A42" s="75" t="s">
        <v>208</v>
      </c>
      <c r="B42" s="76">
        <v>3</v>
      </c>
      <c r="C42" s="76">
        <v>2</v>
      </c>
      <c r="D42" s="76">
        <v>0</v>
      </c>
      <c r="E42" s="76">
        <v>1</v>
      </c>
      <c r="F42" s="76">
        <v>0</v>
      </c>
      <c r="G42" s="72"/>
      <c r="H42" s="72"/>
      <c r="I42" s="72"/>
      <c r="J42" s="72"/>
      <c r="K42" s="72"/>
      <c r="L42" s="72"/>
      <c r="M42" s="72"/>
      <c r="N42" s="81">
        <f t="shared" si="0"/>
        <v>6</v>
      </c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</row>
    <row r="43" spans="1:25" ht="14.4">
      <c r="A43" s="78" t="s">
        <v>231</v>
      </c>
      <c r="B43" s="60">
        <v>0</v>
      </c>
      <c r="C43" s="60">
        <v>103</v>
      </c>
      <c r="D43" s="60">
        <v>0</v>
      </c>
      <c r="E43" s="60">
        <v>0</v>
      </c>
      <c r="F43" s="60">
        <v>0</v>
      </c>
      <c r="G43" s="72"/>
      <c r="H43" s="72"/>
      <c r="I43" s="77"/>
      <c r="J43" s="77"/>
      <c r="K43" s="77"/>
      <c r="L43" s="77"/>
      <c r="M43" s="77"/>
      <c r="N43" s="81">
        <f t="shared" si="0"/>
        <v>103</v>
      </c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</row>
    <row r="44" spans="1:25" ht="14.4">
      <c r="A44" s="75" t="s">
        <v>235</v>
      </c>
      <c r="B44" s="76">
        <v>0</v>
      </c>
      <c r="C44" s="76">
        <v>103</v>
      </c>
      <c r="D44" s="76">
        <v>0</v>
      </c>
      <c r="E44" s="76">
        <v>0</v>
      </c>
      <c r="F44" s="76">
        <v>0</v>
      </c>
      <c r="G44" s="72"/>
      <c r="H44" s="72"/>
      <c r="I44" s="77"/>
      <c r="J44" s="77"/>
      <c r="K44" s="77"/>
      <c r="L44" s="77"/>
      <c r="M44" s="77"/>
      <c r="N44" s="81">
        <f t="shared" si="0"/>
        <v>103</v>
      </c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</row>
    <row r="45" spans="1:25" ht="14.4">
      <c r="A45" s="78" t="s">
        <v>211</v>
      </c>
      <c r="B45" s="60">
        <v>82</v>
      </c>
      <c r="C45" s="60">
        <v>23</v>
      </c>
      <c r="D45" s="60">
        <v>74</v>
      </c>
      <c r="E45" s="60">
        <v>18</v>
      </c>
      <c r="F45" s="60">
        <v>10</v>
      </c>
      <c r="G45" s="72"/>
      <c r="H45" s="72"/>
      <c r="I45" s="77"/>
      <c r="J45" s="77"/>
      <c r="K45" s="77"/>
      <c r="L45" s="77"/>
      <c r="M45" s="77"/>
      <c r="N45" s="81">
        <f t="shared" si="0"/>
        <v>207</v>
      </c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</row>
    <row r="46" spans="1:25" ht="14.4">
      <c r="A46" s="75" t="s">
        <v>236</v>
      </c>
      <c r="B46" s="76">
        <v>0</v>
      </c>
      <c r="C46" s="76">
        <v>1</v>
      </c>
      <c r="D46" s="76">
        <v>0</v>
      </c>
      <c r="E46" s="76">
        <v>6</v>
      </c>
      <c r="F46" s="76">
        <v>0</v>
      </c>
      <c r="G46" s="72"/>
      <c r="H46" s="72"/>
      <c r="I46" s="77"/>
      <c r="J46" s="77"/>
      <c r="K46" s="77"/>
      <c r="L46" s="77"/>
      <c r="M46" s="77"/>
      <c r="N46" s="81">
        <f t="shared" si="0"/>
        <v>7</v>
      </c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</row>
    <row r="47" spans="1:25" ht="14.4">
      <c r="A47" s="75" t="s">
        <v>254</v>
      </c>
      <c r="B47" s="76">
        <v>0</v>
      </c>
      <c r="C47" s="76">
        <v>0</v>
      </c>
      <c r="D47" s="76">
        <v>0</v>
      </c>
      <c r="E47" s="76">
        <v>6</v>
      </c>
      <c r="F47" s="76">
        <v>0</v>
      </c>
      <c r="G47" s="72"/>
      <c r="H47" s="72"/>
      <c r="I47" s="83"/>
      <c r="J47" s="83"/>
      <c r="K47" s="84"/>
      <c r="L47" s="84"/>
      <c r="M47" s="84"/>
      <c r="N47" s="81">
        <f t="shared" si="0"/>
        <v>6</v>
      </c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</row>
    <row r="48" spans="1:25" ht="14.4">
      <c r="A48" s="75" t="s">
        <v>196</v>
      </c>
      <c r="B48" s="76">
        <v>1</v>
      </c>
      <c r="C48" s="76">
        <v>0</v>
      </c>
      <c r="D48" s="76">
        <v>0</v>
      </c>
      <c r="E48" s="76">
        <v>0</v>
      </c>
      <c r="F48" s="76">
        <v>0</v>
      </c>
      <c r="G48" s="72"/>
      <c r="H48" s="72"/>
      <c r="I48" s="77"/>
      <c r="J48" s="77"/>
      <c r="K48" s="77"/>
      <c r="L48" s="77"/>
      <c r="M48" s="77"/>
      <c r="N48" s="81">
        <f t="shared" si="0"/>
        <v>1</v>
      </c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</row>
    <row r="49" spans="1:25" ht="14.4">
      <c r="A49" s="75" t="s">
        <v>237</v>
      </c>
      <c r="B49" s="76">
        <v>0</v>
      </c>
      <c r="C49" s="76">
        <v>0</v>
      </c>
      <c r="D49" s="76">
        <v>0</v>
      </c>
      <c r="E49" s="76">
        <v>0</v>
      </c>
      <c r="F49" s="76">
        <v>0</v>
      </c>
      <c r="G49" s="72"/>
      <c r="H49" s="72"/>
      <c r="I49" s="77"/>
      <c r="J49" s="77"/>
      <c r="K49" s="77"/>
      <c r="L49" s="77"/>
      <c r="M49" s="77"/>
      <c r="N49" s="81">
        <f t="shared" si="0"/>
        <v>0</v>
      </c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</row>
    <row r="50" spans="1:25" ht="14.4">
      <c r="A50" s="75" t="s">
        <v>216</v>
      </c>
      <c r="B50" s="76">
        <v>4</v>
      </c>
      <c r="C50" s="76">
        <v>0</v>
      </c>
      <c r="D50" s="76">
        <v>0</v>
      </c>
      <c r="E50" s="76">
        <v>0</v>
      </c>
      <c r="F50" s="76">
        <v>0</v>
      </c>
      <c r="G50" s="72"/>
      <c r="H50" s="72"/>
      <c r="I50" s="77"/>
      <c r="J50" s="77"/>
      <c r="K50" s="77"/>
      <c r="L50" s="77"/>
      <c r="M50" s="77"/>
      <c r="N50" s="81">
        <f t="shared" si="0"/>
        <v>4</v>
      </c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</row>
    <row r="51" spans="1:25" ht="14.4">
      <c r="A51" s="75" t="s">
        <v>238</v>
      </c>
      <c r="B51" s="76">
        <v>0</v>
      </c>
      <c r="C51" s="76">
        <v>1</v>
      </c>
      <c r="D51" s="76">
        <v>3</v>
      </c>
      <c r="E51" s="76">
        <v>5</v>
      </c>
      <c r="F51" s="76">
        <v>0</v>
      </c>
      <c r="G51" s="72"/>
      <c r="H51" s="72"/>
      <c r="I51" s="77"/>
      <c r="J51" s="77"/>
      <c r="K51" s="77"/>
      <c r="L51" s="77"/>
      <c r="M51" s="77"/>
      <c r="N51" s="81">
        <f t="shared" si="0"/>
        <v>9</v>
      </c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</row>
    <row r="52" spans="1:25" ht="14.4">
      <c r="A52" s="75" t="s">
        <v>198</v>
      </c>
      <c r="B52" s="76">
        <v>0</v>
      </c>
      <c r="C52" s="76">
        <v>0</v>
      </c>
      <c r="D52" s="76">
        <v>14</v>
      </c>
      <c r="E52" s="76">
        <v>0</v>
      </c>
      <c r="F52" s="76">
        <v>0</v>
      </c>
      <c r="G52" s="72"/>
      <c r="H52" s="72"/>
      <c r="I52" s="77"/>
      <c r="J52" s="77"/>
      <c r="K52" s="77"/>
      <c r="L52" s="77"/>
      <c r="M52" s="77"/>
      <c r="N52" s="81">
        <f t="shared" si="0"/>
        <v>14</v>
      </c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</row>
    <row r="53" spans="1:25" ht="14.4">
      <c r="A53" s="75" t="s">
        <v>212</v>
      </c>
      <c r="B53" s="76">
        <v>77</v>
      </c>
      <c r="C53" s="76">
        <v>21</v>
      </c>
      <c r="D53" s="76">
        <v>4</v>
      </c>
      <c r="E53" s="76">
        <v>0</v>
      </c>
      <c r="F53" s="76">
        <v>10</v>
      </c>
      <c r="G53" s="72"/>
      <c r="H53" s="72"/>
      <c r="I53" s="83"/>
      <c r="J53" s="83"/>
      <c r="K53" s="84"/>
      <c r="L53" s="84"/>
      <c r="M53" s="84"/>
      <c r="N53" s="81">
        <f t="shared" si="0"/>
        <v>112</v>
      </c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</row>
    <row r="54" spans="1:25" ht="14.4">
      <c r="A54" s="75" t="s">
        <v>200</v>
      </c>
      <c r="B54" s="76">
        <v>0</v>
      </c>
      <c r="C54" s="76">
        <v>0</v>
      </c>
      <c r="D54" s="76">
        <v>45</v>
      </c>
      <c r="E54" s="76">
        <v>0</v>
      </c>
      <c r="F54" s="76">
        <v>0</v>
      </c>
      <c r="G54" s="72"/>
      <c r="H54" s="72"/>
      <c r="I54" s="77"/>
      <c r="J54" s="77"/>
      <c r="K54" s="77"/>
      <c r="L54" s="77"/>
      <c r="M54" s="77"/>
      <c r="N54" s="81">
        <f t="shared" si="0"/>
        <v>45</v>
      </c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</row>
    <row r="55" spans="1:25" ht="14.4">
      <c r="A55" s="75" t="s">
        <v>202</v>
      </c>
      <c r="B55" s="76">
        <v>0</v>
      </c>
      <c r="C55" s="76">
        <v>0</v>
      </c>
      <c r="D55" s="76">
        <v>8</v>
      </c>
      <c r="E55" s="76">
        <v>0</v>
      </c>
      <c r="F55" s="76">
        <v>0</v>
      </c>
      <c r="G55" s="72"/>
      <c r="H55" s="72"/>
      <c r="I55" s="77"/>
      <c r="J55" s="77"/>
      <c r="K55" s="77"/>
      <c r="L55" s="77"/>
      <c r="M55" s="77"/>
      <c r="N55" s="81">
        <f t="shared" si="0"/>
        <v>8</v>
      </c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</row>
    <row r="56" spans="1:25" ht="14.4">
      <c r="A56" s="75" t="s">
        <v>234</v>
      </c>
      <c r="B56" s="76">
        <v>0</v>
      </c>
      <c r="C56" s="76">
        <v>0</v>
      </c>
      <c r="D56" s="76">
        <v>0</v>
      </c>
      <c r="E56" s="76">
        <v>1</v>
      </c>
      <c r="F56" s="76">
        <v>0</v>
      </c>
      <c r="G56" s="72"/>
      <c r="H56" s="72"/>
      <c r="I56" s="77"/>
      <c r="J56" s="77"/>
      <c r="K56" s="77"/>
      <c r="L56" s="77"/>
      <c r="M56" s="77"/>
      <c r="N56" s="81">
        <f t="shared" si="0"/>
        <v>1</v>
      </c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</row>
    <row r="57" spans="1:25" ht="14.4">
      <c r="A57" s="75" t="s">
        <v>235</v>
      </c>
      <c r="B57" s="76">
        <v>0</v>
      </c>
      <c r="C57" s="76">
        <v>0</v>
      </c>
      <c r="D57" s="76">
        <v>0</v>
      </c>
      <c r="E57" s="76">
        <v>0</v>
      </c>
      <c r="F57" s="76">
        <v>0</v>
      </c>
      <c r="G57" s="72"/>
      <c r="H57" s="72"/>
      <c r="I57" s="77"/>
      <c r="J57" s="77"/>
      <c r="K57" s="77"/>
      <c r="L57" s="77"/>
      <c r="M57" s="77"/>
      <c r="N57" s="81">
        <f t="shared" si="0"/>
        <v>0</v>
      </c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</row>
    <row r="58" spans="1:25" ht="14.4">
      <c r="A58" s="78" t="s">
        <v>213</v>
      </c>
      <c r="B58" s="60">
        <v>423</v>
      </c>
      <c r="C58" s="60">
        <v>423</v>
      </c>
      <c r="D58" s="60">
        <v>510</v>
      </c>
      <c r="E58" s="60">
        <v>391</v>
      </c>
      <c r="F58" s="60">
        <v>552</v>
      </c>
      <c r="G58" s="72"/>
      <c r="H58" s="72"/>
      <c r="I58" s="77"/>
      <c r="J58" s="77"/>
      <c r="K58" s="77"/>
      <c r="L58" s="77"/>
      <c r="M58" s="77"/>
      <c r="N58" s="81">
        <f t="shared" si="0"/>
        <v>2299</v>
      </c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</row>
    <row r="59" spans="1:25" ht="14.4">
      <c r="A59" s="75" t="s">
        <v>194</v>
      </c>
      <c r="B59" s="76">
        <v>3</v>
      </c>
      <c r="C59" s="76">
        <v>1</v>
      </c>
      <c r="D59" s="76">
        <v>2</v>
      </c>
      <c r="E59" s="76">
        <v>2</v>
      </c>
      <c r="F59" s="76">
        <v>2</v>
      </c>
      <c r="G59" s="72"/>
      <c r="H59" s="72"/>
      <c r="I59" s="83"/>
      <c r="J59" s="83"/>
      <c r="K59" s="84"/>
      <c r="L59" s="84"/>
      <c r="M59" s="84"/>
      <c r="N59" s="81">
        <f t="shared" si="0"/>
        <v>10</v>
      </c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</row>
    <row r="60" spans="1:25" ht="14.4">
      <c r="A60" s="75" t="s">
        <v>195</v>
      </c>
      <c r="B60" s="76">
        <v>1</v>
      </c>
      <c r="C60" s="76">
        <v>12</v>
      </c>
      <c r="D60" s="76">
        <v>2</v>
      </c>
      <c r="E60" s="76">
        <v>3</v>
      </c>
      <c r="F60" s="76">
        <v>18</v>
      </c>
      <c r="G60" s="81"/>
      <c r="H60" s="81"/>
      <c r="I60" s="81"/>
      <c r="J60" s="81"/>
      <c r="K60" s="81"/>
      <c r="L60" s="81"/>
      <c r="M60" s="81"/>
      <c r="N60" s="81">
        <f t="shared" si="0"/>
        <v>36</v>
      </c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</row>
    <row r="61" spans="1:25" ht="14.4">
      <c r="A61" s="75" t="s">
        <v>196</v>
      </c>
      <c r="B61" s="76">
        <v>16</v>
      </c>
      <c r="C61" s="76">
        <v>10</v>
      </c>
      <c r="D61" s="76">
        <v>28</v>
      </c>
      <c r="E61" s="76">
        <v>3</v>
      </c>
      <c r="F61" s="76">
        <v>11</v>
      </c>
      <c r="G61" s="72"/>
      <c r="H61" s="72"/>
      <c r="I61" s="72"/>
      <c r="J61" s="72"/>
      <c r="K61" s="72"/>
      <c r="L61" s="72"/>
      <c r="M61" s="72"/>
      <c r="N61" s="81">
        <f t="shared" si="0"/>
        <v>68</v>
      </c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</row>
    <row r="62" spans="1:25" ht="14.4">
      <c r="A62" s="75" t="s">
        <v>215</v>
      </c>
      <c r="B62" s="76">
        <v>4</v>
      </c>
      <c r="C62" s="76">
        <v>5</v>
      </c>
      <c r="D62" s="76">
        <v>0</v>
      </c>
      <c r="E62" s="76">
        <v>0</v>
      </c>
      <c r="F62" s="76">
        <v>0</v>
      </c>
      <c r="G62" s="72"/>
      <c r="H62" s="72"/>
      <c r="I62" s="77"/>
      <c r="J62" s="77"/>
      <c r="K62" s="77"/>
      <c r="L62" s="77"/>
      <c r="M62" s="77"/>
      <c r="N62" s="81">
        <f t="shared" si="0"/>
        <v>9</v>
      </c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</row>
    <row r="63" spans="1:25" ht="14.4">
      <c r="A63" s="75" t="s">
        <v>239</v>
      </c>
      <c r="B63" s="76">
        <v>0</v>
      </c>
      <c r="C63" s="76">
        <v>1</v>
      </c>
      <c r="D63" s="76">
        <v>0</v>
      </c>
      <c r="E63" s="76">
        <v>1</v>
      </c>
      <c r="F63" s="76">
        <v>0</v>
      </c>
      <c r="G63" s="72"/>
      <c r="H63" s="72"/>
      <c r="I63" s="83"/>
      <c r="J63" s="83"/>
      <c r="K63" s="84"/>
      <c r="L63" s="84"/>
      <c r="M63" s="84"/>
      <c r="N63" s="81">
        <f t="shared" si="0"/>
        <v>2</v>
      </c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</row>
    <row r="64" spans="1:25" ht="14.4">
      <c r="A64" s="75" t="s">
        <v>197</v>
      </c>
      <c r="B64" s="76">
        <v>8</v>
      </c>
      <c r="C64" s="76">
        <v>11</v>
      </c>
      <c r="D64" s="76">
        <v>20</v>
      </c>
      <c r="E64" s="76">
        <v>50</v>
      </c>
      <c r="F64" s="76">
        <v>122</v>
      </c>
      <c r="G64" s="72"/>
      <c r="H64" s="72"/>
      <c r="I64" s="77"/>
      <c r="J64" s="77"/>
      <c r="K64" s="77"/>
      <c r="L64" s="77"/>
      <c r="M64" s="77"/>
      <c r="N64" s="81">
        <f t="shared" si="0"/>
        <v>211</v>
      </c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</row>
    <row r="65" spans="1:25" ht="14.4">
      <c r="A65" s="75" t="s">
        <v>198</v>
      </c>
      <c r="B65" s="76">
        <v>19</v>
      </c>
      <c r="C65" s="76">
        <v>16</v>
      </c>
      <c r="D65" s="76">
        <v>18</v>
      </c>
      <c r="E65" s="76">
        <v>23</v>
      </c>
      <c r="F65" s="76">
        <v>20</v>
      </c>
      <c r="G65" s="72"/>
      <c r="H65" s="72"/>
      <c r="I65" s="77"/>
      <c r="J65" s="77"/>
      <c r="K65" s="77"/>
      <c r="L65" s="77"/>
      <c r="M65" s="77"/>
      <c r="N65" s="81">
        <f t="shared" si="0"/>
        <v>96</v>
      </c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</row>
    <row r="66" spans="1:25" ht="14.4">
      <c r="A66" s="75" t="s">
        <v>199</v>
      </c>
      <c r="B66" s="76">
        <v>122</v>
      </c>
      <c r="C66" s="76">
        <v>57</v>
      </c>
      <c r="D66" s="76">
        <v>71</v>
      </c>
      <c r="E66" s="76">
        <v>27</v>
      </c>
      <c r="F66" s="76">
        <v>71</v>
      </c>
      <c r="G66" s="72"/>
      <c r="H66" s="72"/>
      <c r="I66" s="77"/>
      <c r="J66" s="77"/>
      <c r="K66" s="77"/>
      <c r="L66" s="77"/>
      <c r="M66" s="77"/>
      <c r="N66" s="81">
        <f t="shared" si="0"/>
        <v>348</v>
      </c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</row>
    <row r="67" spans="1:25" ht="14.4">
      <c r="A67" s="75" t="s">
        <v>248</v>
      </c>
      <c r="B67" s="76">
        <v>0</v>
      </c>
      <c r="C67" s="76">
        <v>0</v>
      </c>
      <c r="D67" s="76">
        <v>0</v>
      </c>
      <c r="E67" s="76">
        <v>0</v>
      </c>
      <c r="F67" s="76">
        <v>1</v>
      </c>
      <c r="G67" s="72"/>
      <c r="H67" s="72"/>
      <c r="I67" s="77"/>
      <c r="J67" s="77"/>
      <c r="K67" s="77"/>
      <c r="L67" s="77"/>
      <c r="M67" s="77"/>
      <c r="N67" s="81">
        <f t="shared" si="0"/>
        <v>1</v>
      </c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</row>
    <row r="68" spans="1:25" ht="14.4">
      <c r="A68" s="75" t="s">
        <v>212</v>
      </c>
      <c r="B68" s="76">
        <v>0</v>
      </c>
      <c r="C68" s="76">
        <v>1</v>
      </c>
      <c r="D68" s="76">
        <v>1</v>
      </c>
      <c r="E68" s="76">
        <v>0</v>
      </c>
      <c r="F68" s="76">
        <v>0</v>
      </c>
      <c r="G68" s="81"/>
      <c r="H68" s="81"/>
      <c r="I68" s="81"/>
      <c r="J68" s="81"/>
      <c r="K68" s="81"/>
      <c r="L68" s="81"/>
      <c r="M68" s="81"/>
      <c r="N68" s="81">
        <f t="shared" ref="N68:N128" si="1">SUM(B68:F68)</f>
        <v>2</v>
      </c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</row>
    <row r="69" spans="1:25" ht="14.4">
      <c r="A69" s="75" t="s">
        <v>200</v>
      </c>
      <c r="B69" s="76">
        <v>0</v>
      </c>
      <c r="C69" s="76">
        <v>9</v>
      </c>
      <c r="D69" s="76">
        <v>0</v>
      </c>
      <c r="E69" s="76">
        <v>9</v>
      </c>
      <c r="F69" s="76">
        <v>0</v>
      </c>
      <c r="G69" s="72"/>
      <c r="H69" s="72"/>
      <c r="I69" s="72"/>
      <c r="J69" s="72"/>
      <c r="K69" s="72"/>
      <c r="L69" s="72"/>
      <c r="M69" s="72"/>
      <c r="N69" s="81">
        <f t="shared" si="1"/>
        <v>18</v>
      </c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</row>
    <row r="70" spans="1:25" ht="14.4">
      <c r="A70" s="75" t="s">
        <v>201</v>
      </c>
      <c r="B70" s="76">
        <v>29</v>
      </c>
      <c r="C70" s="76">
        <v>47</v>
      </c>
      <c r="D70" s="76">
        <v>43</v>
      </c>
      <c r="E70" s="76">
        <v>79</v>
      </c>
      <c r="F70" s="76">
        <v>65</v>
      </c>
      <c r="G70" s="72"/>
      <c r="H70" s="72"/>
      <c r="I70" s="77"/>
      <c r="J70" s="77"/>
      <c r="K70" s="77"/>
      <c r="L70" s="77"/>
      <c r="M70" s="77"/>
      <c r="N70" s="81">
        <f t="shared" si="1"/>
        <v>263</v>
      </c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</row>
    <row r="71" spans="1:25" ht="14.4">
      <c r="A71" s="75" t="s">
        <v>244</v>
      </c>
      <c r="B71" s="76">
        <v>0</v>
      </c>
      <c r="C71" s="76">
        <v>0</v>
      </c>
      <c r="D71" s="76">
        <v>19</v>
      </c>
      <c r="E71" s="76">
        <v>0</v>
      </c>
      <c r="F71" s="76">
        <v>19</v>
      </c>
      <c r="G71" s="72"/>
      <c r="H71" s="72"/>
      <c r="I71" s="72"/>
      <c r="J71" s="72"/>
      <c r="K71" s="72"/>
      <c r="L71" s="72"/>
      <c r="M71" s="72"/>
      <c r="N71" s="81">
        <f t="shared" si="1"/>
        <v>38</v>
      </c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</row>
    <row r="72" spans="1:25" ht="14.4">
      <c r="A72" s="75" t="s">
        <v>202</v>
      </c>
      <c r="B72" s="76">
        <v>2</v>
      </c>
      <c r="C72" s="76">
        <v>1</v>
      </c>
      <c r="D72" s="76">
        <v>9</v>
      </c>
      <c r="E72" s="76">
        <v>1</v>
      </c>
      <c r="F72" s="76">
        <v>0</v>
      </c>
      <c r="G72" s="72"/>
      <c r="H72" s="72"/>
      <c r="I72" s="72"/>
      <c r="J72" s="72"/>
      <c r="K72" s="72"/>
      <c r="L72" s="72"/>
      <c r="M72" s="72"/>
      <c r="N72" s="81">
        <f t="shared" si="1"/>
        <v>13</v>
      </c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</row>
    <row r="73" spans="1:25" ht="14.4">
      <c r="A73" s="75" t="s">
        <v>252</v>
      </c>
      <c r="B73" s="76">
        <v>0</v>
      </c>
      <c r="C73" s="76">
        <v>0</v>
      </c>
      <c r="D73" s="76">
        <v>0</v>
      </c>
      <c r="E73" s="76">
        <v>19</v>
      </c>
      <c r="F73" s="76">
        <v>0</v>
      </c>
      <c r="G73" s="72"/>
      <c r="H73" s="72"/>
      <c r="I73" s="72"/>
      <c r="J73" s="72"/>
      <c r="K73" s="72"/>
      <c r="L73" s="72"/>
      <c r="M73" s="72"/>
      <c r="N73" s="81">
        <f t="shared" si="1"/>
        <v>19</v>
      </c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</row>
    <row r="74" spans="1:25" ht="14.4">
      <c r="A74" s="75" t="s">
        <v>218</v>
      </c>
      <c r="B74" s="76">
        <v>13</v>
      </c>
      <c r="C74" s="76">
        <v>7</v>
      </c>
      <c r="D74" s="76">
        <v>6</v>
      </c>
      <c r="E74" s="76">
        <v>16</v>
      </c>
      <c r="F74" s="76">
        <v>8</v>
      </c>
      <c r="G74" s="72"/>
      <c r="H74" s="72"/>
      <c r="I74" s="72"/>
      <c r="J74" s="72"/>
      <c r="K74" s="72"/>
      <c r="L74" s="72"/>
      <c r="M74" s="72"/>
      <c r="N74" s="81">
        <f t="shared" si="1"/>
        <v>50</v>
      </c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</row>
    <row r="75" spans="1:25" ht="14.4">
      <c r="A75" s="75" t="s">
        <v>219</v>
      </c>
      <c r="B75" s="76">
        <v>2</v>
      </c>
      <c r="C75" s="76">
        <v>3</v>
      </c>
      <c r="D75" s="76">
        <v>1</v>
      </c>
      <c r="E75" s="76">
        <v>2</v>
      </c>
      <c r="F75" s="76">
        <v>3</v>
      </c>
      <c r="G75" s="72"/>
      <c r="H75" s="72"/>
      <c r="I75" s="72"/>
      <c r="J75" s="72"/>
      <c r="K75" s="72"/>
      <c r="L75" s="72"/>
      <c r="M75" s="72"/>
      <c r="N75" s="81">
        <f t="shared" si="1"/>
        <v>11</v>
      </c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</row>
    <row r="76" spans="1:25" ht="14.4">
      <c r="A76" s="75" t="s">
        <v>220</v>
      </c>
      <c r="B76" s="76">
        <v>143</v>
      </c>
      <c r="C76" s="76">
        <v>210</v>
      </c>
      <c r="D76" s="76">
        <v>223</v>
      </c>
      <c r="E76" s="76">
        <v>137</v>
      </c>
      <c r="F76" s="76">
        <v>195</v>
      </c>
      <c r="G76" s="72"/>
      <c r="H76" s="72"/>
      <c r="I76" s="72"/>
      <c r="J76" s="72"/>
      <c r="K76" s="72"/>
      <c r="L76" s="72"/>
      <c r="M76" s="72"/>
      <c r="N76" s="81">
        <f t="shared" si="1"/>
        <v>908</v>
      </c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</row>
    <row r="77" spans="1:25" ht="14.4">
      <c r="A77" s="75" t="s">
        <v>206</v>
      </c>
      <c r="B77" s="76">
        <v>37</v>
      </c>
      <c r="C77" s="76">
        <v>7</v>
      </c>
      <c r="D77" s="76">
        <v>35</v>
      </c>
      <c r="E77" s="76">
        <v>14</v>
      </c>
      <c r="F77" s="76">
        <v>6</v>
      </c>
      <c r="G77" s="81"/>
      <c r="H77" s="81"/>
      <c r="I77" s="81"/>
      <c r="J77" s="81"/>
      <c r="K77" s="81"/>
      <c r="L77" s="81"/>
      <c r="M77" s="81"/>
      <c r="N77" s="81">
        <f t="shared" si="1"/>
        <v>99</v>
      </c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</row>
    <row r="78" spans="1:25" ht="14.4">
      <c r="A78" s="75" t="s">
        <v>207</v>
      </c>
      <c r="B78" s="76">
        <v>6</v>
      </c>
      <c r="C78" s="76">
        <v>0</v>
      </c>
      <c r="D78" s="76">
        <v>0</v>
      </c>
      <c r="E78" s="76">
        <v>0</v>
      </c>
      <c r="F78" s="76">
        <v>0</v>
      </c>
      <c r="G78" s="72"/>
      <c r="H78" s="72"/>
      <c r="I78" s="72"/>
      <c r="J78" s="72"/>
      <c r="K78" s="72"/>
      <c r="L78" s="72"/>
      <c r="M78" s="72"/>
      <c r="N78" s="81">
        <f t="shared" si="1"/>
        <v>6</v>
      </c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</row>
    <row r="79" spans="1:25" ht="14.4">
      <c r="A79" s="75" t="s">
        <v>208</v>
      </c>
      <c r="B79" s="76">
        <v>18</v>
      </c>
      <c r="C79" s="76">
        <v>25</v>
      </c>
      <c r="D79" s="76">
        <v>32</v>
      </c>
      <c r="E79" s="76">
        <v>5</v>
      </c>
      <c r="F79" s="76">
        <v>11</v>
      </c>
      <c r="G79" s="81"/>
      <c r="H79" s="81"/>
      <c r="I79" s="81"/>
      <c r="J79" s="81"/>
      <c r="K79" s="81"/>
      <c r="L79" s="81"/>
      <c r="M79" s="81"/>
      <c r="N79" s="81">
        <f t="shared" si="1"/>
        <v>91</v>
      </c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</row>
    <row r="80" spans="1:25" ht="14.4">
      <c r="A80" s="78" t="s">
        <v>221</v>
      </c>
      <c r="B80" s="60">
        <v>53</v>
      </c>
      <c r="C80" s="60">
        <v>28</v>
      </c>
      <c r="D80" s="60">
        <v>29</v>
      </c>
      <c r="E80" s="60">
        <v>49</v>
      </c>
      <c r="F80" s="60">
        <v>70</v>
      </c>
      <c r="G80" s="72"/>
      <c r="H80" s="72"/>
      <c r="I80" s="72"/>
      <c r="J80" s="72"/>
      <c r="K80" s="72"/>
      <c r="L80" s="72"/>
      <c r="M80" s="72"/>
      <c r="N80" s="81">
        <f t="shared" si="1"/>
        <v>229</v>
      </c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</row>
    <row r="81" spans="1:25" ht="14.4">
      <c r="A81" s="75" t="s">
        <v>197</v>
      </c>
      <c r="B81" s="76">
        <v>6</v>
      </c>
      <c r="C81" s="76">
        <v>3</v>
      </c>
      <c r="D81" s="76">
        <v>3</v>
      </c>
      <c r="E81" s="76">
        <v>11</v>
      </c>
      <c r="F81" s="76">
        <v>24</v>
      </c>
      <c r="G81" s="72"/>
      <c r="H81" s="72"/>
      <c r="I81" s="72"/>
      <c r="J81" s="72"/>
      <c r="K81" s="72"/>
      <c r="L81" s="72"/>
      <c r="M81" s="72"/>
      <c r="N81" s="81">
        <f t="shared" si="1"/>
        <v>47</v>
      </c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</row>
    <row r="82" spans="1:25" ht="14.4">
      <c r="A82" s="75" t="s">
        <v>198</v>
      </c>
      <c r="B82" s="76">
        <v>5</v>
      </c>
      <c r="C82" s="76">
        <v>3</v>
      </c>
      <c r="D82" s="76">
        <v>4</v>
      </c>
      <c r="E82" s="76">
        <v>5</v>
      </c>
      <c r="F82" s="76">
        <v>7</v>
      </c>
      <c r="G82" s="72"/>
      <c r="H82" s="72"/>
      <c r="I82" s="72"/>
      <c r="J82" s="72"/>
      <c r="K82" s="72"/>
      <c r="L82" s="72"/>
      <c r="M82" s="72"/>
      <c r="N82" s="81">
        <f t="shared" si="1"/>
        <v>24</v>
      </c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</row>
    <row r="83" spans="1:25" ht="14.4">
      <c r="A83" s="75" t="s">
        <v>199</v>
      </c>
      <c r="B83" s="76">
        <v>20</v>
      </c>
      <c r="C83" s="76">
        <v>1</v>
      </c>
      <c r="D83" s="76">
        <v>2</v>
      </c>
      <c r="E83" s="76">
        <v>12</v>
      </c>
      <c r="F83" s="76">
        <v>16</v>
      </c>
      <c r="G83" s="72"/>
      <c r="H83" s="72"/>
      <c r="I83" s="72"/>
      <c r="J83" s="72"/>
      <c r="K83" s="72"/>
      <c r="L83" s="72"/>
      <c r="M83" s="72"/>
      <c r="N83" s="81">
        <f t="shared" si="1"/>
        <v>51</v>
      </c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</row>
    <row r="84" spans="1:25" ht="14.4">
      <c r="A84" s="75" t="s">
        <v>200</v>
      </c>
      <c r="B84" s="76">
        <v>0</v>
      </c>
      <c r="C84" s="76">
        <v>1</v>
      </c>
      <c r="D84" s="76">
        <v>0</v>
      </c>
      <c r="E84" s="76">
        <v>0</v>
      </c>
      <c r="F84" s="76">
        <v>0</v>
      </c>
      <c r="G84" s="72"/>
      <c r="H84" s="72"/>
      <c r="I84" s="72"/>
      <c r="J84" s="72"/>
      <c r="K84" s="72"/>
      <c r="L84" s="72"/>
      <c r="M84" s="72"/>
      <c r="N84" s="81">
        <f t="shared" si="1"/>
        <v>1</v>
      </c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</row>
    <row r="85" spans="1:25" ht="14.4">
      <c r="A85" s="75" t="s">
        <v>201</v>
      </c>
      <c r="B85" s="76">
        <v>17</v>
      </c>
      <c r="C85" s="76">
        <v>15</v>
      </c>
      <c r="D85" s="76">
        <v>13</v>
      </c>
      <c r="E85" s="76">
        <v>13</v>
      </c>
      <c r="F85" s="76">
        <v>17</v>
      </c>
      <c r="G85" s="81"/>
      <c r="H85" s="81"/>
      <c r="I85" s="81"/>
      <c r="J85" s="81"/>
      <c r="K85" s="81"/>
      <c r="L85" s="81"/>
      <c r="M85" s="81"/>
      <c r="N85" s="81">
        <f t="shared" si="1"/>
        <v>75</v>
      </c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</row>
    <row r="86" spans="1:25" ht="14.4">
      <c r="A86" s="75" t="s">
        <v>203</v>
      </c>
      <c r="B86" s="76">
        <v>0</v>
      </c>
      <c r="C86" s="76">
        <v>0</v>
      </c>
      <c r="D86" s="76">
        <v>0</v>
      </c>
      <c r="E86" s="76">
        <v>0</v>
      </c>
      <c r="F86" s="76">
        <v>0</v>
      </c>
      <c r="G86" s="72"/>
      <c r="H86" s="72"/>
      <c r="I86" s="72"/>
      <c r="J86" s="72"/>
      <c r="K86" s="72"/>
      <c r="L86" s="72"/>
      <c r="M86" s="72"/>
      <c r="N86" s="81">
        <f t="shared" si="1"/>
        <v>0</v>
      </c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</row>
    <row r="87" spans="1:25" ht="14.4">
      <c r="A87" s="75" t="s">
        <v>218</v>
      </c>
      <c r="B87" s="76">
        <v>5</v>
      </c>
      <c r="C87" s="76">
        <v>3</v>
      </c>
      <c r="D87" s="76">
        <v>6</v>
      </c>
      <c r="E87" s="76">
        <v>7</v>
      </c>
      <c r="F87" s="76">
        <v>6</v>
      </c>
      <c r="G87" s="72"/>
      <c r="H87" s="72"/>
      <c r="I87" s="72"/>
      <c r="J87" s="72"/>
      <c r="K87" s="72"/>
      <c r="L87" s="72"/>
      <c r="M87" s="72"/>
      <c r="N87" s="81">
        <f t="shared" si="1"/>
        <v>27</v>
      </c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</row>
    <row r="88" spans="1:25" ht="14.4">
      <c r="A88" s="75" t="s">
        <v>208</v>
      </c>
      <c r="B88" s="76">
        <v>0</v>
      </c>
      <c r="C88" s="76">
        <v>2</v>
      </c>
      <c r="D88" s="76">
        <v>1</v>
      </c>
      <c r="E88" s="76">
        <v>1</v>
      </c>
      <c r="F88" s="76">
        <v>0</v>
      </c>
      <c r="G88" s="72"/>
      <c r="H88" s="72"/>
      <c r="I88" s="72"/>
      <c r="J88" s="72"/>
      <c r="K88" s="72"/>
      <c r="L88" s="72"/>
      <c r="M88" s="72"/>
      <c r="N88" s="81">
        <f t="shared" si="1"/>
        <v>4</v>
      </c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</row>
    <row r="89" spans="1:25" ht="14.4">
      <c r="A89" s="78" t="s">
        <v>222</v>
      </c>
      <c r="B89" s="60">
        <v>340</v>
      </c>
      <c r="C89" s="60">
        <v>385</v>
      </c>
      <c r="D89" s="60">
        <v>408</v>
      </c>
      <c r="E89" s="60">
        <v>504</v>
      </c>
      <c r="F89" s="60">
        <v>408</v>
      </c>
      <c r="G89" s="72"/>
      <c r="H89" s="72"/>
      <c r="I89" s="72"/>
      <c r="J89" s="72"/>
      <c r="K89" s="72"/>
      <c r="L89" s="72"/>
      <c r="M89" s="72"/>
      <c r="N89" s="81">
        <f t="shared" si="1"/>
        <v>2045</v>
      </c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</row>
    <row r="90" spans="1:25" ht="14.4">
      <c r="A90" s="75" t="s">
        <v>196</v>
      </c>
      <c r="B90" s="76">
        <v>0</v>
      </c>
      <c r="C90" s="76">
        <v>0</v>
      </c>
      <c r="D90" s="76">
        <v>1</v>
      </c>
      <c r="E90" s="76">
        <v>0</v>
      </c>
      <c r="F90" s="76">
        <v>0</v>
      </c>
      <c r="G90" s="81"/>
      <c r="H90" s="81"/>
      <c r="I90" s="81"/>
      <c r="J90" s="81"/>
      <c r="K90" s="81"/>
      <c r="L90" s="81"/>
      <c r="M90" s="81"/>
      <c r="N90" s="81">
        <f t="shared" si="1"/>
        <v>1</v>
      </c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</row>
    <row r="91" spans="1:25" ht="14.4">
      <c r="A91" s="75" t="s">
        <v>197</v>
      </c>
      <c r="B91" s="76">
        <v>25</v>
      </c>
      <c r="C91" s="76">
        <v>3</v>
      </c>
      <c r="D91" s="76">
        <v>8</v>
      </c>
      <c r="E91" s="76">
        <v>8</v>
      </c>
      <c r="F91" s="76">
        <v>0</v>
      </c>
      <c r="G91" s="72"/>
      <c r="H91" s="72"/>
      <c r="I91" s="72"/>
      <c r="J91" s="72"/>
      <c r="K91" s="72"/>
      <c r="L91" s="72"/>
      <c r="M91" s="72"/>
      <c r="N91" s="81">
        <f t="shared" si="1"/>
        <v>44</v>
      </c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</row>
    <row r="92" spans="1:25" ht="14.4">
      <c r="A92" s="75" t="s">
        <v>253</v>
      </c>
      <c r="B92" s="76">
        <v>0</v>
      </c>
      <c r="C92" s="76">
        <v>0</v>
      </c>
      <c r="D92" s="76">
        <v>0</v>
      </c>
      <c r="E92" s="76">
        <v>2</v>
      </c>
      <c r="F92" s="76">
        <v>0</v>
      </c>
      <c r="G92" s="81"/>
      <c r="H92" s="81"/>
      <c r="I92" s="81"/>
      <c r="J92" s="81"/>
      <c r="K92" s="81"/>
      <c r="L92" s="81"/>
      <c r="M92" s="81"/>
      <c r="N92" s="81">
        <f t="shared" si="1"/>
        <v>2</v>
      </c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</row>
    <row r="93" spans="1:25" ht="14.4">
      <c r="A93" s="75" t="s">
        <v>198</v>
      </c>
      <c r="B93" s="76">
        <v>0</v>
      </c>
      <c r="C93" s="76">
        <v>0</v>
      </c>
      <c r="D93" s="76">
        <v>0</v>
      </c>
      <c r="E93" s="76">
        <v>0</v>
      </c>
      <c r="F93" s="76">
        <v>3</v>
      </c>
      <c r="G93" s="72"/>
      <c r="H93" s="72"/>
      <c r="I93" s="72"/>
      <c r="J93" s="72"/>
      <c r="K93" s="72"/>
      <c r="L93" s="72"/>
      <c r="M93" s="72"/>
      <c r="N93" s="81">
        <f t="shared" si="1"/>
        <v>3</v>
      </c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</row>
    <row r="94" spans="1:25" ht="14.4">
      <c r="A94" s="75" t="s">
        <v>212</v>
      </c>
      <c r="B94" s="76">
        <v>0</v>
      </c>
      <c r="C94" s="76">
        <v>9</v>
      </c>
      <c r="D94" s="76">
        <v>9</v>
      </c>
      <c r="E94" s="76">
        <v>6</v>
      </c>
      <c r="F94" s="76">
        <v>9</v>
      </c>
      <c r="G94" s="72"/>
      <c r="H94" s="72"/>
      <c r="I94" s="72"/>
      <c r="J94" s="72"/>
      <c r="K94" s="72"/>
      <c r="L94" s="72"/>
      <c r="M94" s="72"/>
      <c r="N94" s="81">
        <f t="shared" si="1"/>
        <v>33</v>
      </c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5" ht="14.4">
      <c r="A95" s="75" t="s">
        <v>200</v>
      </c>
      <c r="B95" s="76">
        <v>69</v>
      </c>
      <c r="C95" s="76">
        <v>105</v>
      </c>
      <c r="D95" s="76">
        <v>57</v>
      </c>
      <c r="E95" s="76">
        <v>39</v>
      </c>
      <c r="F95" s="76">
        <v>25</v>
      </c>
      <c r="G95" s="72"/>
      <c r="H95" s="72"/>
      <c r="I95" s="72"/>
      <c r="J95" s="72"/>
      <c r="K95" s="72"/>
      <c r="L95" s="72"/>
      <c r="M95" s="72"/>
      <c r="N95" s="81">
        <f t="shared" si="1"/>
        <v>295</v>
      </c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</row>
    <row r="96" spans="1:25" ht="14.4">
      <c r="A96" s="75" t="s">
        <v>201</v>
      </c>
      <c r="B96" s="76">
        <v>1</v>
      </c>
      <c r="C96" s="76">
        <v>0</v>
      </c>
      <c r="D96" s="76">
        <v>0</v>
      </c>
      <c r="E96" s="76">
        <v>0</v>
      </c>
      <c r="F96" s="76">
        <v>0</v>
      </c>
      <c r="G96" s="82"/>
      <c r="H96" s="82"/>
      <c r="I96" s="82"/>
      <c r="J96" s="82"/>
      <c r="K96" s="82"/>
      <c r="L96" s="82"/>
      <c r="M96" s="82"/>
      <c r="N96" s="81">
        <f t="shared" si="1"/>
        <v>1</v>
      </c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</row>
    <row r="97" spans="1:25" ht="14.4">
      <c r="A97" s="75" t="s">
        <v>240</v>
      </c>
      <c r="B97" s="76">
        <v>0</v>
      </c>
      <c r="C97" s="76">
        <v>0</v>
      </c>
      <c r="D97" s="76">
        <v>66</v>
      </c>
      <c r="E97" s="76">
        <v>17</v>
      </c>
      <c r="F97" s="76">
        <v>0</v>
      </c>
      <c r="G97" s="72"/>
      <c r="H97" s="72"/>
      <c r="I97" s="72"/>
      <c r="J97" s="72"/>
      <c r="K97" s="72"/>
      <c r="L97" s="72"/>
      <c r="M97" s="72"/>
      <c r="N97" s="81">
        <f t="shared" si="1"/>
        <v>83</v>
      </c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</row>
    <row r="98" spans="1:25" ht="14.4">
      <c r="A98" s="75" t="s">
        <v>245</v>
      </c>
      <c r="B98" s="76">
        <v>0</v>
      </c>
      <c r="C98" s="76">
        <v>0</v>
      </c>
      <c r="D98" s="76">
        <v>0</v>
      </c>
      <c r="E98" s="76">
        <v>0</v>
      </c>
      <c r="F98" s="76">
        <v>0</v>
      </c>
      <c r="G98" s="72"/>
      <c r="H98" s="72"/>
      <c r="I98" s="72"/>
      <c r="J98" s="72"/>
      <c r="K98" s="72"/>
      <c r="L98" s="72"/>
      <c r="M98" s="72"/>
      <c r="N98" s="81">
        <f t="shared" si="1"/>
        <v>0</v>
      </c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</row>
    <row r="99" spans="1:25" ht="14.4">
      <c r="A99" s="75" t="s">
        <v>241</v>
      </c>
      <c r="B99" s="76">
        <v>0</v>
      </c>
      <c r="C99" s="76">
        <v>1</v>
      </c>
      <c r="D99" s="76">
        <v>0</v>
      </c>
      <c r="E99" s="76">
        <v>0</v>
      </c>
      <c r="F99" s="76">
        <v>1</v>
      </c>
      <c r="G99" s="72"/>
      <c r="H99" s="72"/>
      <c r="I99" s="72"/>
      <c r="J99" s="72"/>
      <c r="K99" s="72"/>
      <c r="L99" s="72"/>
      <c r="M99" s="72"/>
      <c r="N99" s="81">
        <f t="shared" si="1"/>
        <v>2</v>
      </c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</row>
    <row r="100" spans="1:25" ht="14.4">
      <c r="A100" s="75" t="s">
        <v>204</v>
      </c>
      <c r="B100" s="76">
        <v>8</v>
      </c>
      <c r="C100" s="76">
        <v>0</v>
      </c>
      <c r="D100" s="76">
        <v>8</v>
      </c>
      <c r="E100" s="76">
        <v>16</v>
      </c>
      <c r="F100" s="76">
        <v>0</v>
      </c>
      <c r="G100" s="72"/>
      <c r="H100" s="72"/>
      <c r="I100" s="72"/>
      <c r="J100" s="72"/>
      <c r="K100" s="72"/>
      <c r="L100" s="72"/>
      <c r="M100" s="72"/>
      <c r="N100" s="81">
        <f t="shared" si="1"/>
        <v>32</v>
      </c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</row>
    <row r="101" spans="1:25" ht="14.4">
      <c r="A101" s="75" t="s">
        <v>208</v>
      </c>
      <c r="B101" s="76">
        <v>237</v>
      </c>
      <c r="C101" s="76">
        <v>267</v>
      </c>
      <c r="D101" s="76">
        <v>259</v>
      </c>
      <c r="E101" s="76">
        <v>416</v>
      </c>
      <c r="F101" s="76">
        <v>370</v>
      </c>
      <c r="G101" s="72"/>
      <c r="H101" s="72"/>
      <c r="I101" s="72"/>
      <c r="J101" s="72"/>
      <c r="K101" s="72"/>
      <c r="L101" s="72"/>
      <c r="M101" s="72"/>
      <c r="N101" s="81">
        <f t="shared" si="1"/>
        <v>1549</v>
      </c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</row>
    <row r="102" spans="1:25" ht="14.4">
      <c r="A102" s="78" t="s">
        <v>223</v>
      </c>
      <c r="B102" s="60">
        <v>5</v>
      </c>
      <c r="C102" s="60">
        <v>0</v>
      </c>
      <c r="D102" s="60">
        <v>0</v>
      </c>
      <c r="E102" s="60">
        <v>0</v>
      </c>
      <c r="F102" s="60">
        <v>0</v>
      </c>
      <c r="G102" s="72"/>
      <c r="H102" s="72"/>
      <c r="I102" s="72"/>
      <c r="J102" s="72"/>
      <c r="K102" s="72"/>
      <c r="L102" s="72"/>
      <c r="M102" s="72"/>
      <c r="N102" s="81">
        <f t="shared" si="1"/>
        <v>5</v>
      </c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</row>
    <row r="103" spans="1:25" ht="14.4">
      <c r="A103" s="75" t="s">
        <v>217</v>
      </c>
      <c r="B103" s="76">
        <v>5</v>
      </c>
      <c r="C103" s="76">
        <v>0</v>
      </c>
      <c r="D103" s="76">
        <v>0</v>
      </c>
      <c r="E103" s="76">
        <v>0</v>
      </c>
      <c r="F103" s="76">
        <v>0</v>
      </c>
      <c r="G103" s="72"/>
      <c r="H103" s="72"/>
      <c r="I103" s="72"/>
      <c r="J103" s="72"/>
      <c r="K103" s="72"/>
      <c r="L103" s="72"/>
      <c r="M103" s="72"/>
      <c r="N103" s="81">
        <f t="shared" si="1"/>
        <v>5</v>
      </c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</row>
    <row r="104" spans="1:25" ht="14.4">
      <c r="A104" s="78" t="s">
        <v>224</v>
      </c>
      <c r="B104" s="60">
        <v>62</v>
      </c>
      <c r="C104" s="60">
        <v>81</v>
      </c>
      <c r="D104" s="60">
        <v>56</v>
      </c>
      <c r="E104" s="60">
        <v>95</v>
      </c>
      <c r="F104" s="60">
        <v>55</v>
      </c>
      <c r="G104" s="72"/>
      <c r="H104" s="72"/>
      <c r="I104" s="72"/>
      <c r="J104" s="72"/>
      <c r="K104" s="72"/>
      <c r="L104" s="72"/>
      <c r="M104" s="72"/>
      <c r="N104" s="81">
        <f t="shared" si="1"/>
        <v>349</v>
      </c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</row>
    <row r="105" spans="1:25" ht="14.4">
      <c r="A105" s="75" t="s">
        <v>246</v>
      </c>
      <c r="B105" s="76">
        <v>0</v>
      </c>
      <c r="C105" s="76">
        <v>0</v>
      </c>
      <c r="D105" s="76">
        <v>12</v>
      </c>
      <c r="E105" s="76">
        <v>12</v>
      </c>
      <c r="F105" s="76">
        <v>11</v>
      </c>
      <c r="G105" s="72"/>
      <c r="H105" s="72"/>
      <c r="I105" s="72"/>
      <c r="J105" s="72"/>
      <c r="K105" s="72"/>
      <c r="L105" s="72"/>
      <c r="M105" s="72"/>
      <c r="N105" s="81">
        <f t="shared" si="1"/>
        <v>35</v>
      </c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</row>
    <row r="106" spans="1:25" ht="14.4">
      <c r="A106" s="75" t="s">
        <v>253</v>
      </c>
      <c r="B106" s="76">
        <v>0</v>
      </c>
      <c r="C106" s="76">
        <v>0</v>
      </c>
      <c r="D106" s="76">
        <v>0</v>
      </c>
      <c r="E106" s="76">
        <v>11</v>
      </c>
      <c r="F106" s="76">
        <v>3</v>
      </c>
      <c r="G106" s="72"/>
      <c r="H106" s="72"/>
      <c r="I106" s="72"/>
      <c r="J106" s="72"/>
      <c r="K106" s="72"/>
      <c r="L106" s="72"/>
      <c r="M106" s="72"/>
      <c r="N106" s="81">
        <f t="shared" si="1"/>
        <v>14</v>
      </c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</row>
    <row r="107" spans="1:25" ht="14.4">
      <c r="A107" s="75" t="s">
        <v>198</v>
      </c>
      <c r="B107" s="76">
        <v>0</v>
      </c>
      <c r="C107" s="76">
        <v>0</v>
      </c>
      <c r="D107" s="76">
        <v>0</v>
      </c>
      <c r="E107" s="76">
        <v>0</v>
      </c>
      <c r="F107" s="76">
        <v>0</v>
      </c>
      <c r="G107" s="72"/>
      <c r="H107" s="72"/>
      <c r="I107" s="72"/>
      <c r="J107" s="72"/>
      <c r="K107" s="72"/>
      <c r="L107" s="72"/>
      <c r="M107" s="72"/>
      <c r="N107" s="81">
        <f t="shared" si="1"/>
        <v>0</v>
      </c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</row>
    <row r="108" spans="1:25" ht="14.4">
      <c r="A108" s="75" t="s">
        <v>199</v>
      </c>
      <c r="B108" s="76">
        <v>1</v>
      </c>
      <c r="C108" s="76">
        <v>0</v>
      </c>
      <c r="D108" s="76">
        <v>0</v>
      </c>
      <c r="E108" s="76">
        <v>0</v>
      </c>
      <c r="F108" s="76">
        <v>0</v>
      </c>
      <c r="G108" s="72"/>
      <c r="H108" s="72"/>
      <c r="I108" s="72"/>
      <c r="J108" s="72"/>
      <c r="K108" s="72"/>
      <c r="L108" s="72"/>
      <c r="M108" s="72"/>
      <c r="N108" s="81">
        <f t="shared" si="1"/>
        <v>1</v>
      </c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</row>
    <row r="109" spans="1:25" ht="14.4">
      <c r="A109" s="75" t="s">
        <v>232</v>
      </c>
      <c r="B109" s="76">
        <v>0</v>
      </c>
      <c r="C109" s="76">
        <v>3</v>
      </c>
      <c r="D109" s="76">
        <v>2</v>
      </c>
      <c r="E109" s="76">
        <v>1</v>
      </c>
      <c r="F109" s="76">
        <v>0</v>
      </c>
      <c r="G109" s="72"/>
      <c r="H109" s="72"/>
      <c r="I109" s="72"/>
      <c r="J109" s="72"/>
      <c r="K109" s="72"/>
      <c r="L109" s="72"/>
      <c r="M109" s="72"/>
      <c r="N109" s="81">
        <f t="shared" si="1"/>
        <v>6</v>
      </c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</row>
    <row r="110" spans="1:25" ht="14.4">
      <c r="A110" s="75" t="s">
        <v>202</v>
      </c>
      <c r="B110" s="76">
        <v>58</v>
      </c>
      <c r="C110" s="76">
        <v>78</v>
      </c>
      <c r="D110" s="76">
        <v>42</v>
      </c>
      <c r="E110" s="76">
        <v>71</v>
      </c>
      <c r="F110" s="76">
        <v>41</v>
      </c>
      <c r="G110" s="72"/>
      <c r="H110" s="72"/>
      <c r="I110" s="72"/>
      <c r="J110" s="72"/>
      <c r="K110" s="72"/>
      <c r="L110" s="72"/>
      <c r="M110" s="72"/>
      <c r="N110" s="81">
        <f t="shared" si="1"/>
        <v>290</v>
      </c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</row>
    <row r="111" spans="1:25" ht="14.4">
      <c r="A111" s="75" t="s">
        <v>205</v>
      </c>
      <c r="B111" s="76">
        <v>3</v>
      </c>
      <c r="C111" s="76">
        <v>0</v>
      </c>
      <c r="D111" s="76">
        <v>0</v>
      </c>
      <c r="E111" s="76">
        <v>0</v>
      </c>
      <c r="F111" s="76">
        <v>0</v>
      </c>
      <c r="G111" s="72"/>
      <c r="H111" s="72"/>
      <c r="I111" s="72"/>
      <c r="J111" s="72"/>
      <c r="K111" s="72"/>
      <c r="L111" s="72"/>
      <c r="M111" s="72"/>
      <c r="N111" s="81">
        <f t="shared" si="1"/>
        <v>3</v>
      </c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</row>
    <row r="112" spans="1:25" ht="14.4">
      <c r="A112" s="78" t="s">
        <v>225</v>
      </c>
      <c r="B112" s="60">
        <v>556</v>
      </c>
      <c r="C112" s="60">
        <v>739</v>
      </c>
      <c r="D112" s="60">
        <v>649</v>
      </c>
      <c r="E112" s="60">
        <v>958</v>
      </c>
      <c r="F112" s="60">
        <v>876</v>
      </c>
      <c r="G112" s="72"/>
      <c r="H112" s="72"/>
      <c r="I112" s="72"/>
      <c r="J112" s="72"/>
      <c r="K112" s="72"/>
      <c r="L112" s="72"/>
      <c r="M112" s="72"/>
      <c r="N112" s="81">
        <f t="shared" si="1"/>
        <v>3778</v>
      </c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</row>
    <row r="113" spans="1:25" ht="14.4">
      <c r="A113" s="75" t="s">
        <v>195</v>
      </c>
      <c r="B113" s="76">
        <v>0</v>
      </c>
      <c r="C113" s="76">
        <v>1</v>
      </c>
      <c r="D113" s="76">
        <v>0</v>
      </c>
      <c r="E113" s="76">
        <v>0</v>
      </c>
      <c r="F113" s="76">
        <v>0</v>
      </c>
      <c r="G113" s="72"/>
      <c r="H113" s="72"/>
      <c r="I113" s="72"/>
      <c r="J113" s="72"/>
      <c r="K113" s="72"/>
      <c r="L113" s="72"/>
      <c r="M113" s="72"/>
      <c r="N113" s="81">
        <f t="shared" si="1"/>
        <v>1</v>
      </c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</row>
    <row r="114" spans="1:25" ht="14.4">
      <c r="A114" s="75" t="s">
        <v>216</v>
      </c>
      <c r="B114" s="76">
        <v>1</v>
      </c>
      <c r="C114" s="76">
        <v>0</v>
      </c>
      <c r="D114" s="76">
        <v>0</v>
      </c>
      <c r="E114" s="76">
        <v>0</v>
      </c>
      <c r="F114" s="76">
        <v>0</v>
      </c>
      <c r="G114" s="72"/>
      <c r="H114" s="72"/>
      <c r="I114" s="72"/>
      <c r="J114" s="72"/>
      <c r="K114" s="72"/>
      <c r="L114" s="72"/>
      <c r="M114" s="72"/>
      <c r="N114" s="81">
        <f t="shared" si="1"/>
        <v>1</v>
      </c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</row>
    <row r="115" spans="1:25" ht="14.4">
      <c r="A115" s="75" t="s">
        <v>198</v>
      </c>
      <c r="B115" s="76">
        <v>0</v>
      </c>
      <c r="C115" s="76">
        <v>0</v>
      </c>
      <c r="D115" s="76">
        <v>0</v>
      </c>
      <c r="E115" s="76">
        <v>1</v>
      </c>
      <c r="F115" s="76">
        <v>3</v>
      </c>
      <c r="G115" s="72"/>
      <c r="H115" s="72"/>
      <c r="I115" s="72"/>
      <c r="J115" s="72"/>
      <c r="K115" s="72"/>
      <c r="L115" s="72"/>
      <c r="M115" s="72"/>
      <c r="N115" s="81">
        <f t="shared" si="1"/>
        <v>4</v>
      </c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</row>
    <row r="116" spans="1:25" ht="14.4">
      <c r="A116" s="75" t="s">
        <v>201</v>
      </c>
      <c r="B116" s="76">
        <v>555</v>
      </c>
      <c r="C116" s="76">
        <v>718</v>
      </c>
      <c r="D116" s="76">
        <v>649</v>
      </c>
      <c r="E116" s="76">
        <v>937</v>
      </c>
      <c r="F116" s="76">
        <v>873</v>
      </c>
      <c r="G116" s="72"/>
      <c r="H116" s="72"/>
      <c r="I116" s="72"/>
      <c r="J116" s="72"/>
      <c r="K116" s="72"/>
      <c r="L116" s="72"/>
      <c r="M116" s="72"/>
      <c r="N116" s="81">
        <f t="shared" si="1"/>
        <v>3732</v>
      </c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</row>
    <row r="117" spans="1:25" ht="14.4">
      <c r="A117" s="75" t="s">
        <v>218</v>
      </c>
      <c r="B117" s="76">
        <v>0</v>
      </c>
      <c r="C117" s="76">
        <v>20</v>
      </c>
      <c r="D117" s="76">
        <v>0</v>
      </c>
      <c r="E117" s="76">
        <v>20</v>
      </c>
      <c r="F117" s="76">
        <v>0</v>
      </c>
      <c r="G117" s="72"/>
      <c r="H117" s="72"/>
      <c r="I117" s="72"/>
      <c r="J117" s="72"/>
      <c r="K117" s="72"/>
      <c r="L117" s="72"/>
      <c r="M117" s="72"/>
      <c r="N117" s="81">
        <f t="shared" si="1"/>
        <v>40</v>
      </c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</row>
    <row r="118" spans="1:25" ht="14.4">
      <c r="A118" s="78" t="s">
        <v>226</v>
      </c>
      <c r="B118" s="60">
        <v>6</v>
      </c>
      <c r="C118" s="60">
        <v>3</v>
      </c>
      <c r="D118" s="60">
        <v>0</v>
      </c>
      <c r="E118" s="60">
        <v>4</v>
      </c>
      <c r="F118" s="60">
        <v>0</v>
      </c>
      <c r="G118" s="72"/>
      <c r="H118" s="72"/>
      <c r="I118" s="72"/>
      <c r="J118" s="72"/>
      <c r="K118" s="72"/>
      <c r="L118" s="72"/>
      <c r="M118" s="72"/>
      <c r="N118" s="81">
        <f t="shared" si="1"/>
        <v>13</v>
      </c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</row>
    <row r="119" spans="1:25" ht="14.4">
      <c r="A119" s="75" t="s">
        <v>253</v>
      </c>
      <c r="B119" s="76">
        <v>0</v>
      </c>
      <c r="C119" s="76">
        <v>0</v>
      </c>
      <c r="D119" s="76">
        <v>0</v>
      </c>
      <c r="E119" s="76">
        <v>3</v>
      </c>
      <c r="F119" s="76">
        <v>0</v>
      </c>
      <c r="G119" s="72"/>
      <c r="H119" s="72"/>
      <c r="I119" s="72"/>
      <c r="J119" s="72"/>
      <c r="K119" s="72"/>
      <c r="L119" s="72"/>
      <c r="M119" s="72"/>
      <c r="N119" s="81">
        <f t="shared" si="1"/>
        <v>3</v>
      </c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</row>
    <row r="120" spans="1:25" ht="14.4">
      <c r="A120" s="75" t="s">
        <v>198</v>
      </c>
      <c r="B120" s="76">
        <v>6</v>
      </c>
      <c r="C120" s="76">
        <v>3</v>
      </c>
      <c r="D120" s="76">
        <v>0</v>
      </c>
      <c r="E120" s="76">
        <v>0</v>
      </c>
      <c r="F120" s="76">
        <v>0</v>
      </c>
      <c r="G120" s="72"/>
      <c r="H120" s="72"/>
      <c r="I120" s="72"/>
      <c r="J120" s="72"/>
      <c r="K120" s="72"/>
      <c r="L120" s="72"/>
      <c r="M120" s="72"/>
      <c r="N120" s="81">
        <f t="shared" si="1"/>
        <v>9</v>
      </c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</row>
    <row r="121" spans="1:25" ht="14.4">
      <c r="A121" s="75" t="s">
        <v>220</v>
      </c>
      <c r="B121" s="76">
        <v>0</v>
      </c>
      <c r="C121" s="76">
        <v>0</v>
      </c>
      <c r="D121" s="76">
        <v>0</v>
      </c>
      <c r="E121" s="76">
        <v>1</v>
      </c>
      <c r="F121" s="76">
        <v>0</v>
      </c>
      <c r="G121" s="72"/>
      <c r="H121" s="72"/>
      <c r="I121" s="72"/>
      <c r="J121" s="72"/>
      <c r="K121" s="72"/>
      <c r="L121" s="72"/>
      <c r="M121" s="72"/>
      <c r="N121" s="81">
        <f t="shared" si="1"/>
        <v>1</v>
      </c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</row>
    <row r="122" spans="1:25" ht="14.4">
      <c r="A122" s="78" t="s">
        <v>247</v>
      </c>
      <c r="B122" s="60">
        <v>0</v>
      </c>
      <c r="C122" s="60">
        <v>0</v>
      </c>
      <c r="D122" s="60">
        <v>9</v>
      </c>
      <c r="E122" s="60">
        <v>0</v>
      </c>
      <c r="F122" s="60">
        <v>0</v>
      </c>
      <c r="G122" s="72"/>
      <c r="H122" s="72"/>
      <c r="I122" s="72"/>
      <c r="J122" s="72"/>
      <c r="K122" s="72"/>
      <c r="L122" s="72"/>
      <c r="M122" s="72"/>
      <c r="N122" s="81">
        <f t="shared" si="1"/>
        <v>9</v>
      </c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</row>
    <row r="123" spans="1:25" ht="14.4">
      <c r="A123" s="75" t="s">
        <v>248</v>
      </c>
      <c r="B123" s="76">
        <v>0</v>
      </c>
      <c r="C123" s="76">
        <v>0</v>
      </c>
      <c r="D123" s="76">
        <v>9</v>
      </c>
      <c r="E123" s="76">
        <v>0</v>
      </c>
      <c r="F123" s="76">
        <v>0</v>
      </c>
      <c r="G123" s="76"/>
      <c r="H123" s="76"/>
      <c r="I123" s="76"/>
      <c r="J123" s="76"/>
      <c r="K123" s="76"/>
      <c r="L123" s="76"/>
      <c r="M123" s="76"/>
      <c r="N123" s="81">
        <f t="shared" si="1"/>
        <v>9</v>
      </c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</row>
    <row r="124" spans="1:25" ht="14.4">
      <c r="A124" s="78" t="s">
        <v>227</v>
      </c>
      <c r="B124" s="60">
        <v>61</v>
      </c>
      <c r="C124" s="60">
        <v>1</v>
      </c>
      <c r="D124" s="60">
        <v>2</v>
      </c>
      <c r="E124" s="60">
        <v>3</v>
      </c>
      <c r="F124" s="60">
        <v>16</v>
      </c>
      <c r="G124" s="76"/>
      <c r="H124" s="76"/>
      <c r="I124" s="76"/>
      <c r="J124" s="76"/>
      <c r="K124" s="76"/>
      <c r="L124" s="76"/>
      <c r="M124" s="76"/>
      <c r="N124" s="81">
        <f t="shared" si="1"/>
        <v>83</v>
      </c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</row>
    <row r="125" spans="1:25" ht="14.4">
      <c r="A125" s="75" t="s">
        <v>198</v>
      </c>
      <c r="B125" s="76">
        <v>61</v>
      </c>
      <c r="C125" s="76">
        <v>0</v>
      </c>
      <c r="D125" s="76">
        <v>0</v>
      </c>
      <c r="E125" s="76">
        <v>1</v>
      </c>
      <c r="F125" s="76">
        <v>1</v>
      </c>
      <c r="G125" s="76"/>
      <c r="H125" s="76"/>
      <c r="I125" s="76"/>
      <c r="J125" s="76"/>
      <c r="K125" s="76"/>
      <c r="L125" s="76"/>
      <c r="M125" s="76"/>
      <c r="N125" s="81">
        <f t="shared" si="1"/>
        <v>63</v>
      </c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</row>
    <row r="126" spans="1:25" ht="14.4">
      <c r="A126" s="75" t="s">
        <v>201</v>
      </c>
      <c r="B126" s="76">
        <v>0</v>
      </c>
      <c r="C126" s="76">
        <v>0</v>
      </c>
      <c r="D126" s="76">
        <v>1</v>
      </c>
      <c r="E126" s="76">
        <v>0</v>
      </c>
      <c r="F126" s="76">
        <v>1</v>
      </c>
      <c r="G126" s="76"/>
      <c r="H126" s="76"/>
      <c r="I126" s="76"/>
      <c r="J126" s="76"/>
      <c r="K126" s="76"/>
      <c r="L126" s="76"/>
      <c r="M126" s="76"/>
      <c r="N126" s="81">
        <f t="shared" si="1"/>
        <v>2</v>
      </c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</row>
    <row r="127" spans="1:25" ht="14.4">
      <c r="A127" s="75" t="s">
        <v>220</v>
      </c>
      <c r="B127" s="76">
        <v>0</v>
      </c>
      <c r="C127" s="76">
        <v>1</v>
      </c>
      <c r="D127" s="76">
        <v>1</v>
      </c>
      <c r="E127" s="76">
        <v>2</v>
      </c>
      <c r="F127" s="76">
        <v>14</v>
      </c>
      <c r="G127" s="76"/>
      <c r="H127" s="76"/>
      <c r="I127" s="76"/>
      <c r="J127" s="76"/>
      <c r="K127" s="76"/>
      <c r="L127" s="76"/>
      <c r="M127" s="76"/>
      <c r="N127" s="81">
        <f t="shared" si="1"/>
        <v>18</v>
      </c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</row>
    <row r="128" spans="1:25" ht="14.4">
      <c r="A128" s="79" t="s">
        <v>179</v>
      </c>
      <c r="B128" s="61">
        <v>3147</v>
      </c>
      <c r="C128" s="61">
        <v>3807</v>
      </c>
      <c r="D128" s="61">
        <v>2953</v>
      </c>
      <c r="E128" s="61">
        <v>3781</v>
      </c>
      <c r="F128" s="61">
        <v>3107</v>
      </c>
      <c r="G128" s="76"/>
      <c r="H128" s="76"/>
      <c r="I128" s="76"/>
      <c r="J128" s="76"/>
      <c r="K128" s="76"/>
      <c r="L128" s="76"/>
      <c r="M128" s="76"/>
      <c r="N128" s="81">
        <f t="shared" si="1"/>
        <v>16795</v>
      </c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</row>
  </sheetData>
  <pageMargins left="0" right="0" top="0" bottom="0" header="0" footer="0"/>
  <pageSetup scale="87" fitToHeight="2" orientation="portrait" r:id="rId1"/>
  <rowBreaks count="1" manualBreakCount="1">
    <brk id="57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43"/>
  <sheetViews>
    <sheetView zoomScale="115" zoomScaleNormal="115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O33" sqref="O33"/>
    </sheetView>
  </sheetViews>
  <sheetFormatPr defaultRowHeight="14.4"/>
  <cols>
    <col min="1" max="1" width="7.44140625" style="8" bestFit="1" customWidth="1"/>
    <col min="2" max="2" width="7.6640625" style="8" bestFit="1" customWidth="1"/>
    <col min="3" max="3" width="19.77734375" style="8" customWidth="1"/>
    <col min="4" max="4" width="19.21875" style="8" customWidth="1"/>
    <col min="5" max="5" width="13.44140625" style="8" customWidth="1"/>
    <col min="6" max="8" width="10.44140625" style="8" bestFit="1" customWidth="1"/>
    <col min="9" max="11" width="8.88671875" style="1" bestFit="1" customWidth="1"/>
    <col min="12" max="12" width="10.44140625" style="9" bestFit="1" customWidth="1"/>
    <col min="13" max="13" width="7.6640625" style="1" bestFit="1" customWidth="1"/>
    <col min="14" max="14" width="10.5546875" style="1" bestFit="1" customWidth="1"/>
    <col min="15" max="16384" width="8.88671875" style="1"/>
  </cols>
  <sheetData>
    <row r="1" spans="1:21" ht="34.799999999999997" customHeight="1">
      <c r="A1" s="144" t="s">
        <v>124</v>
      </c>
      <c r="B1" s="145"/>
      <c r="C1" s="146"/>
      <c r="D1" s="146"/>
      <c r="E1" s="146"/>
      <c r="F1" s="63"/>
      <c r="G1" s="63"/>
      <c r="H1" s="63"/>
      <c r="I1" s="44"/>
      <c r="J1" s="44"/>
      <c r="K1" s="85"/>
      <c r="L1" s="85"/>
      <c r="M1" s="122"/>
    </row>
    <row r="2" spans="1:21" s="4" customFormat="1" ht="43.2">
      <c r="A2" s="35" t="s">
        <v>32</v>
      </c>
      <c r="B2" s="35" t="s">
        <v>31</v>
      </c>
      <c r="C2" s="35" t="s">
        <v>30</v>
      </c>
      <c r="D2" s="36" t="s">
        <v>112</v>
      </c>
      <c r="E2" s="37" t="s">
        <v>28</v>
      </c>
      <c r="F2" s="38" t="s">
        <v>118</v>
      </c>
      <c r="G2" s="38" t="s">
        <v>119</v>
      </c>
      <c r="H2" s="38" t="s">
        <v>120</v>
      </c>
      <c r="I2" s="66" t="s">
        <v>242</v>
      </c>
      <c r="J2" s="66" t="s">
        <v>250</v>
      </c>
      <c r="K2" s="89" t="s">
        <v>256</v>
      </c>
      <c r="L2" s="89" t="s">
        <v>113</v>
      </c>
      <c r="M2" s="123" t="s">
        <v>117</v>
      </c>
      <c r="N2" s="6"/>
      <c r="O2" s="6"/>
      <c r="P2" s="6"/>
      <c r="Q2" s="6"/>
      <c r="R2" s="6"/>
      <c r="S2" s="6"/>
      <c r="T2" s="6"/>
      <c r="U2" s="6"/>
    </row>
    <row r="3" spans="1:21" s="4" customFormat="1" ht="16.2" customHeight="1">
      <c r="A3" s="39"/>
      <c r="B3" s="39"/>
      <c r="C3" s="39"/>
      <c r="D3" s="39"/>
      <c r="E3" s="40"/>
      <c r="F3" s="40"/>
      <c r="G3" s="40"/>
      <c r="H3" s="40"/>
      <c r="I3" s="41"/>
      <c r="J3" s="41"/>
      <c r="K3" s="86"/>
      <c r="L3" s="86"/>
      <c r="M3" s="124"/>
      <c r="N3" s="5"/>
      <c r="O3" s="5"/>
      <c r="P3" s="5"/>
      <c r="Q3" s="5"/>
      <c r="R3" s="5"/>
      <c r="S3" s="5"/>
      <c r="T3" s="5"/>
      <c r="U3" s="5"/>
    </row>
    <row r="4" spans="1:21">
      <c r="A4" s="34" t="s">
        <v>17</v>
      </c>
      <c r="B4" s="34" t="s">
        <v>6</v>
      </c>
      <c r="C4" s="34" t="s">
        <v>26</v>
      </c>
      <c r="D4" s="34" t="s">
        <v>3</v>
      </c>
      <c r="E4" s="42">
        <v>5678117</v>
      </c>
      <c r="F4" s="42">
        <v>0</v>
      </c>
      <c r="G4" s="42">
        <v>0</v>
      </c>
      <c r="H4" s="42"/>
      <c r="I4" s="43">
        <v>0</v>
      </c>
      <c r="J4" s="43"/>
      <c r="K4" s="87"/>
      <c r="L4" s="87">
        <v>0</v>
      </c>
      <c r="M4" s="124"/>
      <c r="N4" s="2"/>
      <c r="O4" s="2"/>
      <c r="P4" s="2"/>
      <c r="Q4" s="2"/>
      <c r="R4" s="2"/>
      <c r="S4" s="2"/>
      <c r="T4" s="2"/>
      <c r="U4" s="2"/>
    </row>
    <row r="5" spans="1:21">
      <c r="A5" s="34" t="s">
        <v>17</v>
      </c>
      <c r="B5" s="34" t="s">
        <v>6</v>
      </c>
      <c r="C5" s="34" t="s">
        <v>26</v>
      </c>
      <c r="D5" s="34" t="s">
        <v>1</v>
      </c>
      <c r="E5" s="42">
        <v>1016723</v>
      </c>
      <c r="F5" s="42">
        <v>79461</v>
      </c>
      <c r="G5" s="42">
        <v>78383</v>
      </c>
      <c r="H5" s="42">
        <v>98367</v>
      </c>
      <c r="I5" s="43">
        <v>65783</v>
      </c>
      <c r="J5" s="43">
        <v>91350</v>
      </c>
      <c r="K5" s="87">
        <f>+L5-(SUM(F5:J5))</f>
        <v>105667</v>
      </c>
      <c r="L5" s="87">
        <v>519011</v>
      </c>
      <c r="M5" s="124">
        <f>+L5/E5</f>
        <v>0.51047433765145467</v>
      </c>
      <c r="N5" s="2"/>
      <c r="O5" s="2"/>
      <c r="P5" s="2"/>
      <c r="Q5" s="2"/>
      <c r="R5" s="2"/>
      <c r="S5" s="2"/>
      <c r="T5" s="2"/>
      <c r="U5" s="2"/>
    </row>
    <row r="6" spans="1:21" s="18" customFormat="1">
      <c r="A6" s="44" t="s">
        <v>17</v>
      </c>
      <c r="B6" s="44" t="s">
        <v>6</v>
      </c>
      <c r="C6" s="44" t="s">
        <v>26</v>
      </c>
      <c r="D6" s="45" t="s">
        <v>113</v>
      </c>
      <c r="E6" s="46">
        <v>6694840</v>
      </c>
      <c r="F6" s="46">
        <v>79461</v>
      </c>
      <c r="G6" s="46">
        <v>78383</v>
      </c>
      <c r="H6" s="46">
        <v>98367</v>
      </c>
      <c r="I6" s="46">
        <v>65783</v>
      </c>
      <c r="J6" s="46">
        <f>+J5</f>
        <v>91350</v>
      </c>
      <c r="K6" s="46">
        <f t="shared" ref="K6:K38" si="0">+L6-(SUM(F6:J6))</f>
        <v>105667</v>
      </c>
      <c r="L6" s="46">
        <f>+L5+L4</f>
        <v>519011</v>
      </c>
      <c r="M6" s="125">
        <f>+L6/E6</f>
        <v>7.7524033434704931E-2</v>
      </c>
      <c r="N6" s="17"/>
      <c r="O6" s="17"/>
      <c r="P6" s="17"/>
      <c r="Q6" s="17"/>
      <c r="R6" s="17"/>
      <c r="S6" s="17"/>
      <c r="T6" s="17"/>
      <c r="U6" s="17"/>
    </row>
    <row r="7" spans="1:21">
      <c r="A7" s="34"/>
      <c r="B7" s="34"/>
      <c r="C7" s="34"/>
      <c r="D7" s="34"/>
      <c r="E7" s="42"/>
      <c r="F7" s="42"/>
      <c r="G7" s="42"/>
      <c r="H7" s="42"/>
      <c r="I7" s="43">
        <v>0</v>
      </c>
      <c r="J7" s="43">
        <v>0</v>
      </c>
      <c r="K7" s="87">
        <f t="shared" si="0"/>
        <v>0</v>
      </c>
      <c r="L7" s="87"/>
      <c r="M7" s="124"/>
      <c r="N7" s="2"/>
      <c r="O7" s="2"/>
      <c r="P7" s="2"/>
      <c r="Q7" s="2"/>
      <c r="R7" s="2"/>
      <c r="S7" s="2"/>
      <c r="T7" s="2"/>
      <c r="U7" s="2"/>
    </row>
    <row r="8" spans="1:21">
      <c r="A8" s="34" t="s">
        <v>17</v>
      </c>
      <c r="B8" s="34" t="s">
        <v>25</v>
      </c>
      <c r="C8" s="34" t="s">
        <v>24</v>
      </c>
      <c r="D8" s="34" t="s">
        <v>1</v>
      </c>
      <c r="E8" s="42">
        <v>99500</v>
      </c>
      <c r="F8" s="42"/>
      <c r="G8" s="42">
        <v>0</v>
      </c>
      <c r="H8" s="42"/>
      <c r="I8" s="43">
        <v>75</v>
      </c>
      <c r="J8" s="43">
        <v>0</v>
      </c>
      <c r="K8" s="87">
        <f t="shared" si="0"/>
        <v>0</v>
      </c>
      <c r="L8" s="87">
        <v>75</v>
      </c>
      <c r="M8" s="126">
        <f t="shared" ref="M8:M12" si="1">+L8/E8</f>
        <v>7.537688442211055E-4</v>
      </c>
      <c r="N8" s="2"/>
      <c r="O8" s="2"/>
      <c r="P8" s="2"/>
      <c r="Q8" s="2"/>
      <c r="R8" s="2"/>
      <c r="S8" s="2"/>
      <c r="T8" s="2"/>
      <c r="U8" s="2"/>
    </row>
    <row r="9" spans="1:21">
      <c r="A9" s="34"/>
      <c r="B9" s="34"/>
      <c r="C9" s="34"/>
      <c r="D9" s="34"/>
      <c r="E9" s="42"/>
      <c r="F9" s="42"/>
      <c r="G9" s="42"/>
      <c r="H9" s="42"/>
      <c r="I9" s="43">
        <v>0</v>
      </c>
      <c r="J9" s="43">
        <v>0</v>
      </c>
      <c r="K9" s="87">
        <f t="shared" si="0"/>
        <v>0</v>
      </c>
      <c r="L9" s="87"/>
      <c r="M9" s="124"/>
      <c r="N9" s="2"/>
      <c r="O9" s="2"/>
      <c r="P9" s="2"/>
      <c r="Q9" s="2"/>
      <c r="R9" s="2"/>
      <c r="S9" s="2"/>
      <c r="T9" s="2"/>
      <c r="U9" s="2"/>
    </row>
    <row r="10" spans="1:21">
      <c r="A10" s="34" t="s">
        <v>17</v>
      </c>
      <c r="B10" s="34" t="s">
        <v>23</v>
      </c>
      <c r="C10" s="34" t="s">
        <v>22</v>
      </c>
      <c r="D10" s="34" t="s">
        <v>4</v>
      </c>
      <c r="E10" s="42">
        <v>1016046</v>
      </c>
      <c r="F10" s="42">
        <v>3840</v>
      </c>
      <c r="G10" s="42">
        <v>0</v>
      </c>
      <c r="H10" s="42"/>
      <c r="I10" s="43">
        <v>40440</v>
      </c>
      <c r="J10" s="43">
        <v>30720</v>
      </c>
      <c r="K10" s="87">
        <f t="shared" si="0"/>
        <v>0</v>
      </c>
      <c r="L10" s="87">
        <v>75000</v>
      </c>
      <c r="M10" s="124">
        <f t="shared" si="1"/>
        <v>7.3815555594923851E-2</v>
      </c>
      <c r="N10" s="2"/>
      <c r="O10" s="2"/>
      <c r="P10" s="2"/>
      <c r="Q10" s="2"/>
      <c r="R10" s="2"/>
      <c r="S10" s="2"/>
      <c r="T10" s="2"/>
      <c r="U10" s="2"/>
    </row>
    <row r="11" spans="1:21">
      <c r="A11" s="34" t="s">
        <v>17</v>
      </c>
      <c r="B11" s="34" t="s">
        <v>23</v>
      </c>
      <c r="C11" s="34" t="s">
        <v>22</v>
      </c>
      <c r="D11" s="47" t="s">
        <v>176</v>
      </c>
      <c r="E11" s="42">
        <v>154221</v>
      </c>
      <c r="F11" s="42">
        <v>39432</v>
      </c>
      <c r="G11" s="42">
        <v>104183</v>
      </c>
      <c r="H11" s="42">
        <v>10606</v>
      </c>
      <c r="I11" s="43">
        <v>0</v>
      </c>
      <c r="J11" s="43">
        <v>0</v>
      </c>
      <c r="K11" s="87">
        <f t="shared" si="0"/>
        <v>0</v>
      </c>
      <c r="L11" s="87">
        <v>154221</v>
      </c>
      <c r="M11" s="124">
        <f t="shared" si="1"/>
        <v>1</v>
      </c>
      <c r="N11" s="2"/>
      <c r="O11" s="2"/>
      <c r="P11" s="2"/>
      <c r="Q11" s="2"/>
      <c r="R11" s="2"/>
      <c r="S11" s="2"/>
      <c r="T11" s="2"/>
      <c r="U11" s="2"/>
    </row>
    <row r="12" spans="1:21">
      <c r="A12" s="34" t="s">
        <v>17</v>
      </c>
      <c r="B12" s="34" t="s">
        <v>23</v>
      </c>
      <c r="C12" s="34" t="s">
        <v>22</v>
      </c>
      <c r="D12" s="34" t="s">
        <v>1</v>
      </c>
      <c r="E12" s="42">
        <v>2934733</v>
      </c>
      <c r="F12" s="42">
        <v>775254</v>
      </c>
      <c r="G12" s="42">
        <v>687583</v>
      </c>
      <c r="H12" s="42">
        <v>184611</v>
      </c>
      <c r="I12" s="43">
        <v>388677</v>
      </c>
      <c r="J12" s="43">
        <v>331986</v>
      </c>
      <c r="K12" s="87">
        <f t="shared" si="0"/>
        <v>526670</v>
      </c>
      <c r="L12" s="87">
        <v>2894781</v>
      </c>
      <c r="M12" s="124">
        <f t="shared" si="1"/>
        <v>0.98638649580728466</v>
      </c>
      <c r="N12" s="2"/>
      <c r="O12" s="2"/>
      <c r="P12" s="2"/>
      <c r="Q12" s="2"/>
      <c r="R12" s="2"/>
      <c r="S12" s="2"/>
      <c r="T12" s="2"/>
      <c r="U12" s="2"/>
    </row>
    <row r="13" spans="1:21" s="18" customFormat="1">
      <c r="A13" s="44" t="s">
        <v>17</v>
      </c>
      <c r="B13" s="44" t="s">
        <v>23</v>
      </c>
      <c r="C13" s="44" t="s">
        <v>22</v>
      </c>
      <c r="D13" s="45" t="s">
        <v>113</v>
      </c>
      <c r="E13" s="46">
        <v>4105000</v>
      </c>
      <c r="F13" s="46">
        <f>SUM(F10:F12)</f>
        <v>818526</v>
      </c>
      <c r="G13" s="46">
        <f t="shared" ref="G13:K13" si="2">SUM(G10:G12)</f>
        <v>791766</v>
      </c>
      <c r="H13" s="46">
        <f t="shared" si="2"/>
        <v>195217</v>
      </c>
      <c r="I13" s="46">
        <f t="shared" si="2"/>
        <v>429117</v>
      </c>
      <c r="J13" s="46">
        <f t="shared" si="2"/>
        <v>362706</v>
      </c>
      <c r="K13" s="46">
        <f t="shared" si="2"/>
        <v>526670</v>
      </c>
      <c r="L13" s="46">
        <f>SUM(L10:L12)</f>
        <v>3124002</v>
      </c>
      <c r="M13" s="125">
        <f>+L13/E13</f>
        <v>0.76102362971985382</v>
      </c>
      <c r="N13" s="17"/>
      <c r="O13" s="17"/>
      <c r="P13" s="17"/>
      <c r="Q13" s="17"/>
      <c r="R13" s="17"/>
      <c r="S13" s="17"/>
      <c r="T13" s="17"/>
      <c r="U13" s="17"/>
    </row>
    <row r="14" spans="1:21">
      <c r="A14" s="34"/>
      <c r="B14" s="34"/>
      <c r="C14" s="34"/>
      <c r="D14" s="34"/>
      <c r="E14" s="42"/>
      <c r="F14" s="42"/>
      <c r="G14" s="42"/>
      <c r="H14" s="42"/>
      <c r="I14" s="43">
        <v>0</v>
      </c>
      <c r="J14" s="43">
        <v>0</v>
      </c>
      <c r="K14" s="87">
        <f t="shared" si="0"/>
        <v>0</v>
      </c>
      <c r="L14" s="87"/>
      <c r="M14" s="124"/>
      <c r="N14" s="2"/>
      <c r="O14" s="2"/>
      <c r="P14" s="2"/>
      <c r="Q14" s="2"/>
      <c r="R14" s="2"/>
      <c r="S14" s="2"/>
      <c r="T14" s="2"/>
      <c r="U14" s="2"/>
    </row>
    <row r="15" spans="1:21">
      <c r="A15" s="34" t="s">
        <v>17</v>
      </c>
      <c r="B15" s="34" t="s">
        <v>20</v>
      </c>
      <c r="C15" s="34" t="s">
        <v>19</v>
      </c>
      <c r="D15" s="34" t="s">
        <v>21</v>
      </c>
      <c r="E15" s="42">
        <v>4415616</v>
      </c>
      <c r="F15" s="42">
        <v>1499874</v>
      </c>
      <c r="G15" s="42">
        <v>1116520</v>
      </c>
      <c r="H15" s="42">
        <v>1141224</v>
      </c>
      <c r="I15" s="43">
        <v>447681</v>
      </c>
      <c r="J15" s="43">
        <v>51620</v>
      </c>
      <c r="K15" s="87">
        <f t="shared" si="0"/>
        <v>88583</v>
      </c>
      <c r="L15" s="87">
        <v>4345502</v>
      </c>
      <c r="M15" s="124">
        <f>+L15/E15</f>
        <v>0.98412135475548601</v>
      </c>
      <c r="N15" s="2"/>
      <c r="O15" s="2"/>
      <c r="P15" s="2"/>
      <c r="Q15" s="2"/>
      <c r="R15" s="2"/>
      <c r="S15" s="2"/>
      <c r="T15" s="2"/>
      <c r="U15" s="2"/>
    </row>
    <row r="16" spans="1:21">
      <c r="A16" s="34" t="s">
        <v>17</v>
      </c>
      <c r="B16" s="34" t="s">
        <v>20</v>
      </c>
      <c r="C16" s="34"/>
      <c r="D16" s="48" t="s">
        <v>103</v>
      </c>
      <c r="E16" s="42">
        <v>91625</v>
      </c>
      <c r="F16" s="42"/>
      <c r="G16" s="42">
        <v>0</v>
      </c>
      <c r="H16" s="42"/>
      <c r="I16" s="43">
        <v>0</v>
      </c>
      <c r="J16" s="43">
        <v>0</v>
      </c>
      <c r="K16" s="87">
        <f t="shared" si="0"/>
        <v>0</v>
      </c>
      <c r="L16" s="87"/>
      <c r="M16" s="124"/>
      <c r="N16" s="2"/>
      <c r="O16" s="2"/>
      <c r="P16" s="2"/>
      <c r="Q16" s="2"/>
      <c r="R16" s="2"/>
      <c r="S16" s="2"/>
      <c r="T16" s="2"/>
      <c r="U16" s="2"/>
    </row>
    <row r="17" spans="1:21">
      <c r="A17" s="34" t="s">
        <v>17</v>
      </c>
      <c r="B17" s="34" t="s">
        <v>20</v>
      </c>
      <c r="C17" s="34"/>
      <c r="D17" s="48" t="s">
        <v>104</v>
      </c>
      <c r="E17" s="42">
        <v>994274</v>
      </c>
      <c r="F17" s="42"/>
      <c r="G17" s="42">
        <v>55846</v>
      </c>
      <c r="H17" s="42">
        <v>37231</v>
      </c>
      <c r="I17" s="43">
        <v>18615</v>
      </c>
      <c r="J17" s="43">
        <v>39842</v>
      </c>
      <c r="K17" s="87">
        <f t="shared" si="0"/>
        <v>19995</v>
      </c>
      <c r="L17" s="87">
        <v>171529</v>
      </c>
      <c r="M17" s="124">
        <f>+L17/E17</f>
        <v>0.17251683137646162</v>
      </c>
      <c r="N17" s="2"/>
      <c r="O17" s="2"/>
      <c r="P17" s="2"/>
      <c r="Q17" s="2"/>
      <c r="R17" s="2"/>
      <c r="S17" s="2"/>
      <c r="T17" s="2"/>
      <c r="U17" s="2"/>
    </row>
    <row r="18" spans="1:21">
      <c r="A18" s="34" t="s">
        <v>17</v>
      </c>
      <c r="B18" s="34" t="s">
        <v>20</v>
      </c>
      <c r="C18" s="34"/>
      <c r="D18" s="48" t="s">
        <v>105</v>
      </c>
      <c r="E18" s="42">
        <v>31751</v>
      </c>
      <c r="F18" s="42"/>
      <c r="G18" s="42">
        <v>0</v>
      </c>
      <c r="H18" s="42"/>
      <c r="I18" s="43">
        <v>0</v>
      </c>
      <c r="J18" s="43">
        <v>0</v>
      </c>
      <c r="K18" s="87">
        <f t="shared" si="0"/>
        <v>19856</v>
      </c>
      <c r="L18" s="87">
        <v>19856</v>
      </c>
      <c r="M18" s="124">
        <f>+L18/E18</f>
        <v>0.62536613020062359</v>
      </c>
      <c r="N18" s="2"/>
      <c r="O18" s="2"/>
      <c r="P18" s="2"/>
      <c r="Q18" s="2"/>
      <c r="R18" s="2"/>
      <c r="S18" s="2"/>
      <c r="T18" s="2"/>
      <c r="U18" s="2"/>
    </row>
    <row r="19" spans="1:21">
      <c r="A19" s="34" t="s">
        <v>17</v>
      </c>
      <c r="B19" s="34" t="s">
        <v>20</v>
      </c>
      <c r="C19" s="34"/>
      <c r="D19" s="48" t="s">
        <v>106</v>
      </c>
      <c r="E19" s="42">
        <v>2267</v>
      </c>
      <c r="F19" s="42"/>
      <c r="G19" s="42">
        <v>0</v>
      </c>
      <c r="H19" s="42"/>
      <c r="I19" s="43">
        <v>0</v>
      </c>
      <c r="J19" s="43">
        <v>0</v>
      </c>
      <c r="K19" s="87">
        <f t="shared" si="0"/>
        <v>0</v>
      </c>
      <c r="L19" s="87"/>
      <c r="M19" s="124"/>
      <c r="N19" s="2"/>
      <c r="O19" s="2"/>
      <c r="P19" s="2"/>
      <c r="Q19" s="2"/>
      <c r="R19" s="2"/>
      <c r="S19" s="2"/>
      <c r="T19" s="2"/>
      <c r="U19" s="2"/>
    </row>
    <row r="20" spans="1:21">
      <c r="A20" s="34" t="s">
        <v>17</v>
      </c>
      <c r="B20" s="34" t="s">
        <v>20</v>
      </c>
      <c r="C20" s="34"/>
      <c r="D20" s="48" t="s">
        <v>107</v>
      </c>
      <c r="E20" s="42">
        <v>9979</v>
      </c>
      <c r="F20" s="42"/>
      <c r="G20" s="42">
        <v>0</v>
      </c>
      <c r="H20" s="42"/>
      <c r="I20" s="43">
        <v>0</v>
      </c>
      <c r="J20" s="43">
        <v>0</v>
      </c>
      <c r="K20" s="87">
        <f t="shared" si="0"/>
        <v>0</v>
      </c>
      <c r="L20" s="87"/>
      <c r="M20" s="124"/>
      <c r="N20" s="2"/>
      <c r="O20" s="2"/>
      <c r="P20" s="2"/>
      <c r="Q20" s="2"/>
      <c r="R20" s="2"/>
      <c r="S20" s="2"/>
      <c r="T20" s="2"/>
      <c r="U20" s="2"/>
    </row>
    <row r="21" spans="1:21">
      <c r="A21" s="34" t="s">
        <v>17</v>
      </c>
      <c r="B21" s="34" t="s">
        <v>20</v>
      </c>
      <c r="C21" s="34"/>
      <c r="D21" s="48" t="s">
        <v>108</v>
      </c>
      <c r="E21" s="42">
        <v>605092</v>
      </c>
      <c r="F21" s="42"/>
      <c r="G21" s="42">
        <v>0</v>
      </c>
      <c r="H21" s="42"/>
      <c r="I21" s="43">
        <v>0</v>
      </c>
      <c r="J21" s="43">
        <v>0</v>
      </c>
      <c r="K21" s="87">
        <f t="shared" si="0"/>
        <v>0</v>
      </c>
      <c r="L21" s="87"/>
      <c r="M21" s="124"/>
      <c r="N21" s="2"/>
      <c r="O21" s="2"/>
      <c r="P21" s="2"/>
      <c r="Q21" s="2"/>
      <c r="R21" s="2"/>
      <c r="S21" s="2"/>
      <c r="T21" s="2"/>
      <c r="U21" s="2"/>
    </row>
    <row r="22" spans="1:21">
      <c r="A22" s="34" t="s">
        <v>17</v>
      </c>
      <c r="B22" s="34" t="s">
        <v>20</v>
      </c>
      <c r="C22" s="34"/>
      <c r="D22" s="48" t="s">
        <v>109</v>
      </c>
      <c r="E22" s="42">
        <v>4989</v>
      </c>
      <c r="F22" s="42"/>
      <c r="G22" s="42">
        <v>0</v>
      </c>
      <c r="H22" s="42"/>
      <c r="I22" s="43">
        <v>0</v>
      </c>
      <c r="J22" s="43">
        <v>0</v>
      </c>
      <c r="K22" s="87">
        <f t="shared" si="0"/>
        <v>0</v>
      </c>
      <c r="L22" s="87"/>
      <c r="M22" s="124"/>
      <c r="N22" s="2"/>
      <c r="O22" s="2"/>
      <c r="P22" s="2"/>
      <c r="Q22" s="2"/>
      <c r="R22" s="2"/>
      <c r="S22" s="2"/>
      <c r="T22" s="2"/>
      <c r="U22" s="2"/>
    </row>
    <row r="23" spans="1:21">
      <c r="A23" s="34" t="s">
        <v>17</v>
      </c>
      <c r="B23" s="34" t="s">
        <v>20</v>
      </c>
      <c r="C23" s="34"/>
      <c r="D23" s="48" t="s">
        <v>110</v>
      </c>
      <c r="E23" s="42">
        <v>153314</v>
      </c>
      <c r="F23" s="42"/>
      <c r="G23" s="42">
        <v>50099</v>
      </c>
      <c r="H23" s="42"/>
      <c r="I23" s="43">
        <v>0</v>
      </c>
      <c r="J23" s="43">
        <v>0</v>
      </c>
      <c r="K23" s="87">
        <f t="shared" si="0"/>
        <v>0</v>
      </c>
      <c r="L23" s="87">
        <v>50099</v>
      </c>
      <c r="M23" s="124">
        <f>+L23/E23</f>
        <v>0.3267738106109031</v>
      </c>
      <c r="N23" s="2"/>
      <c r="O23" s="2"/>
      <c r="P23" s="2"/>
      <c r="Q23" s="2"/>
      <c r="R23" s="2"/>
      <c r="S23" s="2"/>
      <c r="T23" s="2"/>
      <c r="U23" s="2"/>
    </row>
    <row r="24" spans="1:21">
      <c r="A24" s="34" t="s">
        <v>17</v>
      </c>
      <c r="B24" s="34" t="s">
        <v>20</v>
      </c>
      <c r="C24" s="34"/>
      <c r="D24" s="48" t="s">
        <v>111</v>
      </c>
      <c r="E24" s="42">
        <v>548393</v>
      </c>
      <c r="F24" s="42">
        <v>44762</v>
      </c>
      <c r="G24" s="42">
        <v>59683</v>
      </c>
      <c r="H24" s="42">
        <v>32030</v>
      </c>
      <c r="I24" s="43">
        <v>33548</v>
      </c>
      <c r="J24" s="43">
        <v>43289</v>
      </c>
      <c r="K24" s="87">
        <f t="shared" si="0"/>
        <v>60730</v>
      </c>
      <c r="L24" s="87">
        <v>274042</v>
      </c>
      <c r="M24" s="124">
        <f>+L24/E24</f>
        <v>0.4997182677386473</v>
      </c>
      <c r="N24" s="2"/>
      <c r="O24" s="2"/>
      <c r="P24" s="2"/>
      <c r="Q24" s="2"/>
      <c r="R24" s="2"/>
      <c r="S24" s="2"/>
      <c r="T24" s="2"/>
      <c r="U24" s="2"/>
    </row>
    <row r="25" spans="1:21" s="18" customFormat="1">
      <c r="A25" s="44" t="s">
        <v>17</v>
      </c>
      <c r="B25" s="44" t="s">
        <v>20</v>
      </c>
      <c r="C25" s="44" t="s">
        <v>19</v>
      </c>
      <c r="D25" s="45" t="s">
        <v>113</v>
      </c>
      <c r="E25" s="46">
        <v>6857300</v>
      </c>
      <c r="F25" s="46">
        <v>1544636</v>
      </c>
      <c r="G25" s="46">
        <v>1282148</v>
      </c>
      <c r="H25" s="46">
        <v>1210485</v>
      </c>
      <c r="I25" s="46">
        <v>499844</v>
      </c>
      <c r="J25" s="46">
        <f>SUM(J15:J24)</f>
        <v>134751</v>
      </c>
      <c r="K25" s="46">
        <f t="shared" si="0"/>
        <v>189164</v>
      </c>
      <c r="L25" s="46">
        <f>SUM(L15:L24)</f>
        <v>4861028</v>
      </c>
      <c r="M25" s="125">
        <f>+L25/E25</f>
        <v>0.70888367141586339</v>
      </c>
      <c r="N25" s="17"/>
      <c r="O25" s="17"/>
      <c r="P25" s="17"/>
      <c r="Q25" s="17"/>
      <c r="R25" s="17"/>
      <c r="S25" s="17"/>
      <c r="T25" s="17"/>
      <c r="U25" s="17"/>
    </row>
    <row r="26" spans="1:21" s="9" customFormat="1">
      <c r="A26" s="49"/>
      <c r="B26" s="49"/>
      <c r="C26" s="49"/>
      <c r="D26" s="50"/>
      <c r="E26" s="51"/>
      <c r="F26" s="51"/>
      <c r="G26" s="51"/>
      <c r="H26" s="51"/>
      <c r="I26" s="43">
        <v>0</v>
      </c>
      <c r="J26" s="43">
        <v>0</v>
      </c>
      <c r="K26" s="87">
        <f t="shared" si="0"/>
        <v>0</v>
      </c>
      <c r="L26" s="87"/>
      <c r="M26" s="124"/>
      <c r="N26" s="2"/>
      <c r="O26" s="10"/>
      <c r="P26" s="10"/>
      <c r="Q26" s="10"/>
      <c r="R26" s="10"/>
      <c r="S26" s="10"/>
      <c r="T26" s="10"/>
      <c r="U26" s="10"/>
    </row>
    <row r="27" spans="1:21">
      <c r="A27" s="34" t="s">
        <v>17</v>
      </c>
      <c r="B27" s="34" t="s">
        <v>18</v>
      </c>
      <c r="C27" s="34"/>
      <c r="D27" s="34" t="s">
        <v>1</v>
      </c>
      <c r="E27" s="42">
        <v>71019</v>
      </c>
      <c r="F27" s="42"/>
      <c r="G27" s="42">
        <v>0</v>
      </c>
      <c r="H27" s="42"/>
      <c r="I27" s="43">
        <v>12000</v>
      </c>
      <c r="J27" s="43">
        <v>26</v>
      </c>
      <c r="K27" s="87">
        <f t="shared" si="0"/>
        <v>6446</v>
      </c>
      <c r="L27" s="87">
        <v>18472</v>
      </c>
      <c r="M27" s="124">
        <f>+L27/E27</f>
        <v>0.26009941001703768</v>
      </c>
      <c r="N27" s="2"/>
      <c r="O27" s="2"/>
      <c r="P27" s="2"/>
      <c r="Q27" s="2"/>
      <c r="R27" s="2"/>
      <c r="S27" s="2"/>
      <c r="T27" s="2"/>
      <c r="U27" s="2"/>
    </row>
    <row r="28" spans="1:21">
      <c r="A28" s="34"/>
      <c r="B28" s="34"/>
      <c r="C28" s="34"/>
      <c r="D28" s="34"/>
      <c r="E28" s="42"/>
      <c r="F28" s="42"/>
      <c r="G28" s="42"/>
      <c r="H28" s="42"/>
      <c r="I28" s="43">
        <v>0</v>
      </c>
      <c r="J28" s="43">
        <v>0</v>
      </c>
      <c r="K28" s="87">
        <f t="shared" si="0"/>
        <v>0</v>
      </c>
      <c r="L28" s="87"/>
      <c r="M28" s="124"/>
      <c r="N28" s="2"/>
      <c r="O28" s="2"/>
      <c r="P28" s="2"/>
      <c r="Q28" s="2"/>
      <c r="R28" s="2"/>
      <c r="S28" s="2"/>
      <c r="T28" s="2"/>
      <c r="U28" s="2"/>
    </row>
    <row r="29" spans="1:21">
      <c r="A29" s="34" t="s">
        <v>17</v>
      </c>
      <c r="B29" s="34" t="s">
        <v>14</v>
      </c>
      <c r="C29" s="34" t="s">
        <v>16</v>
      </c>
      <c r="D29" s="34" t="s">
        <v>15</v>
      </c>
      <c r="E29" s="42">
        <v>833417</v>
      </c>
      <c r="F29" s="42">
        <v>804289</v>
      </c>
      <c r="G29" s="42">
        <v>1442</v>
      </c>
      <c r="H29" s="42">
        <v>263</v>
      </c>
      <c r="I29" s="43">
        <v>441</v>
      </c>
      <c r="J29" s="43">
        <v>405</v>
      </c>
      <c r="K29" s="87">
        <f t="shared" si="0"/>
        <v>709</v>
      </c>
      <c r="L29" s="87">
        <v>807549</v>
      </c>
      <c r="M29" s="124">
        <f>+L29/E29</f>
        <v>0.96896151626376714</v>
      </c>
      <c r="N29" s="2"/>
      <c r="O29" s="2"/>
      <c r="P29" s="2"/>
      <c r="Q29" s="2"/>
      <c r="R29" s="2"/>
      <c r="S29" s="2"/>
      <c r="T29" s="2"/>
      <c r="U29" s="2"/>
    </row>
    <row r="30" spans="1:21">
      <c r="A30" s="34"/>
      <c r="B30" s="34"/>
      <c r="C30" s="34"/>
      <c r="D30" s="34"/>
      <c r="E30" s="42"/>
      <c r="F30" s="42"/>
      <c r="G30" s="42"/>
      <c r="H30" s="42"/>
      <c r="I30" s="43">
        <v>0</v>
      </c>
      <c r="J30" s="43">
        <v>0</v>
      </c>
      <c r="K30" s="87">
        <f t="shared" si="0"/>
        <v>0</v>
      </c>
      <c r="L30" s="87"/>
      <c r="M30" s="124"/>
      <c r="N30" s="2"/>
      <c r="O30" s="2"/>
      <c r="P30" s="2"/>
      <c r="Q30" s="2"/>
      <c r="R30" s="2"/>
      <c r="S30" s="2"/>
      <c r="T30" s="2"/>
      <c r="U30" s="2"/>
    </row>
    <row r="31" spans="1:21">
      <c r="A31" s="34" t="s">
        <v>12</v>
      </c>
      <c r="B31" s="34" t="s">
        <v>2</v>
      </c>
      <c r="C31" s="34" t="s">
        <v>13</v>
      </c>
      <c r="D31" s="34" t="s">
        <v>1</v>
      </c>
      <c r="E31" s="42">
        <v>100000</v>
      </c>
      <c r="F31" s="42"/>
      <c r="G31" s="42">
        <v>0</v>
      </c>
      <c r="H31" s="42"/>
      <c r="I31" s="43">
        <v>100000</v>
      </c>
      <c r="J31" s="43">
        <v>0</v>
      </c>
      <c r="K31" s="87">
        <f t="shared" si="0"/>
        <v>0</v>
      </c>
      <c r="L31" s="87">
        <v>100000</v>
      </c>
      <c r="M31" s="124">
        <f>+L31/E31</f>
        <v>1</v>
      </c>
      <c r="N31" s="2"/>
      <c r="O31" s="2"/>
      <c r="P31" s="2"/>
      <c r="Q31" s="2"/>
      <c r="R31" s="2"/>
      <c r="S31" s="2"/>
      <c r="T31" s="2"/>
      <c r="U31" s="2"/>
    </row>
    <row r="32" spans="1:21">
      <c r="A32" s="34"/>
      <c r="B32" s="34"/>
      <c r="C32" s="34"/>
      <c r="D32" s="34"/>
      <c r="E32" s="42"/>
      <c r="F32" s="42"/>
      <c r="G32" s="42"/>
      <c r="H32" s="42"/>
      <c r="I32" s="43">
        <v>0</v>
      </c>
      <c r="J32" s="43">
        <v>0</v>
      </c>
      <c r="K32" s="87">
        <f t="shared" si="0"/>
        <v>0</v>
      </c>
      <c r="L32" s="87"/>
      <c r="M32" s="124"/>
      <c r="N32" s="2"/>
      <c r="O32" s="2"/>
      <c r="P32" s="2"/>
      <c r="Q32" s="2"/>
      <c r="R32" s="2"/>
      <c r="S32" s="2"/>
      <c r="T32" s="2"/>
      <c r="U32" s="2"/>
    </row>
    <row r="33" spans="1:21">
      <c r="A33" s="34" t="s">
        <v>7</v>
      </c>
      <c r="B33" s="34" t="s">
        <v>6</v>
      </c>
      <c r="C33" s="34" t="s">
        <v>5</v>
      </c>
      <c r="D33" s="34" t="s">
        <v>11</v>
      </c>
      <c r="E33" s="42">
        <v>922315</v>
      </c>
      <c r="F33" s="42"/>
      <c r="G33" s="42">
        <v>0</v>
      </c>
      <c r="H33" s="42"/>
      <c r="I33" s="43">
        <v>0</v>
      </c>
      <c r="J33" s="43">
        <v>0</v>
      </c>
      <c r="K33" s="87">
        <f t="shared" si="0"/>
        <v>0</v>
      </c>
      <c r="L33" s="87"/>
      <c r="M33" s="124"/>
      <c r="N33" s="2"/>
      <c r="O33" s="2"/>
      <c r="P33" s="2"/>
      <c r="Q33" s="2"/>
      <c r="R33" s="2"/>
      <c r="S33" s="2"/>
      <c r="T33" s="2"/>
      <c r="U33" s="2"/>
    </row>
    <row r="34" spans="1:21">
      <c r="A34" s="34" t="s">
        <v>7</v>
      </c>
      <c r="B34" s="34" t="s">
        <v>6</v>
      </c>
      <c r="C34" s="34"/>
      <c r="D34" s="34" t="s">
        <v>10</v>
      </c>
      <c r="E34" s="42">
        <v>13059</v>
      </c>
      <c r="F34" s="42"/>
      <c r="G34" s="42">
        <v>0</v>
      </c>
      <c r="H34" s="42"/>
      <c r="I34" s="43">
        <v>0</v>
      </c>
      <c r="J34" s="43">
        <v>0</v>
      </c>
      <c r="K34" s="87">
        <f t="shared" si="0"/>
        <v>0</v>
      </c>
      <c r="L34" s="87"/>
      <c r="M34" s="124"/>
      <c r="N34" s="2"/>
      <c r="O34" s="2"/>
      <c r="P34" s="2"/>
      <c r="Q34" s="2"/>
      <c r="R34" s="2"/>
      <c r="S34" s="2"/>
      <c r="T34" s="2"/>
      <c r="U34" s="2"/>
    </row>
    <row r="35" spans="1:21">
      <c r="A35" s="34" t="s">
        <v>7</v>
      </c>
      <c r="B35" s="34" t="s">
        <v>6</v>
      </c>
      <c r="C35" s="34"/>
      <c r="D35" s="34" t="s">
        <v>9</v>
      </c>
      <c r="E35" s="42">
        <v>3596</v>
      </c>
      <c r="F35" s="42"/>
      <c r="G35" s="42">
        <v>0</v>
      </c>
      <c r="H35" s="42"/>
      <c r="I35" s="43">
        <v>0</v>
      </c>
      <c r="J35" s="43">
        <v>0</v>
      </c>
      <c r="K35" s="87">
        <f t="shared" si="0"/>
        <v>0</v>
      </c>
      <c r="L35" s="87"/>
      <c r="M35" s="124"/>
      <c r="N35" s="2"/>
      <c r="O35" s="2"/>
      <c r="P35" s="2"/>
      <c r="Q35" s="2"/>
      <c r="R35" s="2"/>
      <c r="S35" s="2"/>
      <c r="T35" s="2"/>
      <c r="U35" s="2"/>
    </row>
    <row r="36" spans="1:21">
      <c r="A36" s="34" t="s">
        <v>7</v>
      </c>
      <c r="B36" s="34" t="s">
        <v>6</v>
      </c>
      <c r="C36" s="34"/>
      <c r="D36" s="34" t="s">
        <v>8</v>
      </c>
      <c r="E36" s="42">
        <v>104477</v>
      </c>
      <c r="F36" s="42"/>
      <c r="G36" s="42">
        <v>0</v>
      </c>
      <c r="H36" s="42"/>
      <c r="I36" s="43">
        <v>0</v>
      </c>
      <c r="J36" s="43">
        <v>42770</v>
      </c>
      <c r="K36" s="87">
        <f t="shared" si="0"/>
        <v>0</v>
      </c>
      <c r="L36" s="87">
        <v>42770</v>
      </c>
      <c r="M36" s="124">
        <f>+L36/E36</f>
        <v>0.40937239775261541</v>
      </c>
      <c r="N36" s="2"/>
      <c r="O36" s="2"/>
      <c r="P36" s="2"/>
      <c r="Q36" s="2"/>
      <c r="R36" s="2"/>
      <c r="S36" s="2"/>
      <c r="T36" s="2"/>
      <c r="U36" s="2"/>
    </row>
    <row r="37" spans="1:21">
      <c r="A37" s="34" t="s">
        <v>7</v>
      </c>
      <c r="B37" s="34" t="s">
        <v>6</v>
      </c>
      <c r="C37" s="34"/>
      <c r="D37" s="34" t="s">
        <v>3</v>
      </c>
      <c r="E37" s="42">
        <v>589312</v>
      </c>
      <c r="F37" s="42"/>
      <c r="G37" s="42">
        <v>0</v>
      </c>
      <c r="H37" s="42"/>
      <c r="I37" s="43">
        <v>0</v>
      </c>
      <c r="J37" s="43">
        <v>0</v>
      </c>
      <c r="K37" s="87">
        <f t="shared" si="0"/>
        <v>0</v>
      </c>
      <c r="L37" s="87"/>
      <c r="M37" s="124"/>
      <c r="N37" s="2"/>
      <c r="O37" s="2"/>
      <c r="P37" s="2"/>
      <c r="Q37" s="2"/>
      <c r="R37" s="2"/>
      <c r="S37" s="2"/>
      <c r="T37" s="2"/>
      <c r="U37" s="2"/>
    </row>
    <row r="38" spans="1:21">
      <c r="A38" s="34" t="s">
        <v>7</v>
      </c>
      <c r="B38" s="34" t="s">
        <v>6</v>
      </c>
      <c r="C38" s="34"/>
      <c r="D38" s="34" t="s">
        <v>1</v>
      </c>
      <c r="E38" s="42">
        <v>4035087</v>
      </c>
      <c r="F38" s="42">
        <v>880887</v>
      </c>
      <c r="G38" s="42">
        <v>1076162</v>
      </c>
      <c r="H38" s="42">
        <v>565714</v>
      </c>
      <c r="I38" s="43">
        <v>585117</v>
      </c>
      <c r="J38" s="43">
        <v>927207</v>
      </c>
      <c r="K38" s="87">
        <f t="shared" si="0"/>
        <v>0</v>
      </c>
      <c r="L38" s="87">
        <v>4035087</v>
      </c>
      <c r="M38" s="124">
        <f>+L38/E38</f>
        <v>1</v>
      </c>
      <c r="N38" s="2"/>
      <c r="O38" s="2"/>
      <c r="P38" s="2"/>
      <c r="Q38" s="2"/>
      <c r="R38" s="2"/>
      <c r="S38" s="2"/>
      <c r="T38" s="2"/>
      <c r="U38" s="2"/>
    </row>
    <row r="39" spans="1:21" s="18" customFormat="1">
      <c r="A39" s="44" t="s">
        <v>7</v>
      </c>
      <c r="B39" s="44" t="s">
        <v>6</v>
      </c>
      <c r="C39" s="45" t="s">
        <v>5</v>
      </c>
      <c r="D39" s="45" t="s">
        <v>113</v>
      </c>
      <c r="E39" s="46">
        <v>5667846</v>
      </c>
      <c r="F39" s="46">
        <v>880887</v>
      </c>
      <c r="G39" s="46">
        <v>1076162</v>
      </c>
      <c r="H39" s="46">
        <v>565714</v>
      </c>
      <c r="I39" s="46">
        <v>585117</v>
      </c>
      <c r="J39" s="46">
        <f t="shared" ref="J39" si="3">L39-(F39+G39+H39+I39)</f>
        <v>969977</v>
      </c>
      <c r="K39" s="88"/>
      <c r="L39" s="88">
        <f>SUM(L33:L38)</f>
        <v>4077857</v>
      </c>
      <c r="M39" s="125">
        <f>+L39/E39</f>
        <v>0.71947208869118884</v>
      </c>
      <c r="N39" s="17"/>
      <c r="O39" s="17"/>
      <c r="P39" s="17"/>
      <c r="Q39" s="17"/>
      <c r="R39" s="17"/>
      <c r="S39" s="17"/>
      <c r="T39" s="17"/>
      <c r="U39" s="17"/>
    </row>
    <row r="40" spans="1:21" ht="32.4" customHeight="1">
      <c r="A40" s="147" t="s">
        <v>0</v>
      </c>
      <c r="B40" s="148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52"/>
      <c r="O40" s="2"/>
      <c r="P40" s="2"/>
      <c r="Q40" s="2"/>
      <c r="R40" s="2"/>
      <c r="S40" s="2"/>
      <c r="T40" s="2"/>
      <c r="U40" s="2"/>
    </row>
    <row r="41" spans="1:21" s="3" customFormat="1">
      <c r="A41" s="8"/>
      <c r="B41" s="8"/>
      <c r="C41" s="8"/>
      <c r="D41" s="8"/>
      <c r="E41" s="7"/>
      <c r="F41" s="7"/>
      <c r="G41" s="7"/>
      <c r="H41" s="7"/>
      <c r="I41" s="16"/>
      <c r="J41" s="16"/>
      <c r="K41" s="16"/>
      <c r="L41" s="121"/>
      <c r="M41" s="2"/>
      <c r="N41" s="2"/>
      <c r="O41" s="2"/>
      <c r="P41" s="2"/>
      <c r="Q41" s="2"/>
      <c r="R41" s="2"/>
      <c r="S41" s="2"/>
      <c r="T41" s="2"/>
      <c r="U41" s="2"/>
    </row>
    <row r="42" spans="1:21">
      <c r="I42" s="2"/>
      <c r="J42" s="2"/>
      <c r="K42" s="2"/>
      <c r="L42" s="10"/>
      <c r="M42" s="2"/>
      <c r="N42" s="2"/>
      <c r="O42" s="2"/>
      <c r="P42" s="2"/>
      <c r="Q42" s="2"/>
      <c r="R42" s="2"/>
      <c r="S42" s="2"/>
      <c r="T42" s="2"/>
      <c r="U42" s="2"/>
    </row>
    <row r="43" spans="1:21" ht="36" customHeight="1">
      <c r="I43" s="2"/>
      <c r="J43" s="2"/>
      <c r="K43" s="2"/>
      <c r="L43" s="10"/>
      <c r="M43" s="2"/>
      <c r="N43" s="2"/>
      <c r="O43" s="2"/>
      <c r="P43" s="2"/>
      <c r="Q43" s="2"/>
      <c r="R43" s="2"/>
      <c r="S43" s="2"/>
      <c r="T43" s="2"/>
      <c r="U43" s="2"/>
    </row>
  </sheetData>
  <mergeCells count="2">
    <mergeCell ref="A1:E1"/>
    <mergeCell ref="A40:M40"/>
  </mergeCells>
  <pageMargins left="0" right="0" top="0.25" bottom="0.5" header="0.05" footer="0.05"/>
  <pageSetup scale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79"/>
  <sheetViews>
    <sheetView zoomScaleNormal="100" zoomScaleSheetLayoutView="75" workbookViewId="0">
      <selection activeCell="N2" sqref="N2"/>
    </sheetView>
  </sheetViews>
  <sheetFormatPr defaultRowHeight="14.4"/>
  <cols>
    <col min="1" max="1" width="8.88671875" style="11"/>
    <col min="2" max="2" width="19.5546875" style="11" customWidth="1"/>
    <col min="3" max="3" width="8.88671875" style="11"/>
    <col min="4" max="4" width="31.44140625" style="11" customWidth="1"/>
    <col min="5" max="5" width="17.33203125" style="11" customWidth="1"/>
    <col min="6" max="6" width="8.6640625" style="62" bestFit="1" customWidth="1"/>
    <col min="7" max="7" width="8.77734375" style="11" customWidth="1"/>
    <col min="8" max="8" width="9.21875" style="11" customWidth="1"/>
    <col min="9" max="9" width="10.6640625" style="11" customWidth="1"/>
    <col min="10" max="10" width="14.109375" style="11" customWidth="1"/>
    <col min="11" max="11" width="13.44140625" style="11" customWidth="1"/>
    <col min="12" max="12" width="10.88671875" style="131" customWidth="1"/>
    <col min="13" max="13" width="9.5546875" style="130" bestFit="1" customWidth="1"/>
    <col min="14" max="16384" width="8.88671875" style="11"/>
  </cols>
  <sheetData>
    <row r="1" spans="1:17" ht="20.399999999999999" customHeight="1">
      <c r="A1" s="54" t="s">
        <v>178</v>
      </c>
      <c r="B1" s="19"/>
      <c r="C1" s="19"/>
      <c r="D1" s="19"/>
      <c r="E1" s="132"/>
      <c r="F1" s="136"/>
      <c r="G1" s="136"/>
      <c r="H1" s="136"/>
      <c r="I1" s="136"/>
      <c r="J1" s="136"/>
      <c r="K1" s="136"/>
      <c r="L1" s="136"/>
      <c r="M1" s="137"/>
      <c r="N1" s="13"/>
      <c r="O1" s="12"/>
      <c r="P1" s="12"/>
      <c r="Q1" s="12"/>
    </row>
    <row r="2" spans="1:17" ht="28.8">
      <c r="A2" s="21" t="s">
        <v>32</v>
      </c>
      <c r="B2" s="138" t="s">
        <v>29</v>
      </c>
      <c r="C2" s="21" t="s">
        <v>31</v>
      </c>
      <c r="D2" s="21" t="s">
        <v>30</v>
      </c>
      <c r="E2" s="22" t="s">
        <v>28</v>
      </c>
      <c r="F2" s="133" t="s">
        <v>177</v>
      </c>
      <c r="G2" s="133" t="s">
        <v>119</v>
      </c>
      <c r="H2" s="134" t="s">
        <v>120</v>
      </c>
      <c r="I2" s="133" t="s">
        <v>242</v>
      </c>
      <c r="J2" s="133" t="s">
        <v>122</v>
      </c>
      <c r="K2" s="133" t="s">
        <v>256</v>
      </c>
      <c r="L2" s="133" t="s">
        <v>27</v>
      </c>
      <c r="M2" s="135" t="s">
        <v>116</v>
      </c>
      <c r="N2" s="14"/>
      <c r="O2" s="14"/>
      <c r="P2" s="14"/>
      <c r="Q2" s="14"/>
    </row>
    <row r="3" spans="1:17">
      <c r="A3" s="23" t="s">
        <v>101</v>
      </c>
      <c r="B3" s="139" t="s">
        <v>99</v>
      </c>
      <c r="C3" s="23" t="s">
        <v>17</v>
      </c>
      <c r="D3" s="23" t="s">
        <v>114</v>
      </c>
      <c r="E3" s="24">
        <v>466000</v>
      </c>
      <c r="F3" s="25"/>
      <c r="G3" s="30">
        <v>0</v>
      </c>
      <c r="H3" s="26"/>
      <c r="I3" s="64">
        <v>0</v>
      </c>
      <c r="J3" s="64">
        <v>0</v>
      </c>
      <c r="K3" s="64"/>
      <c r="L3" s="64"/>
      <c r="M3" s="127"/>
      <c r="N3" s="14"/>
      <c r="O3" s="14"/>
      <c r="P3" s="14"/>
      <c r="Q3" s="14"/>
    </row>
    <row r="4" spans="1:17">
      <c r="A4" s="27" t="s">
        <v>101</v>
      </c>
      <c r="B4" s="140"/>
      <c r="C4" s="27" t="s">
        <v>17</v>
      </c>
      <c r="D4" s="27" t="s">
        <v>102</v>
      </c>
      <c r="E4" s="28">
        <v>1304000</v>
      </c>
      <c r="F4" s="29"/>
      <c r="G4" s="30">
        <v>0</v>
      </c>
      <c r="H4" s="30"/>
      <c r="I4" s="64">
        <v>0</v>
      </c>
      <c r="J4" s="64">
        <v>157500</v>
      </c>
      <c r="K4" s="64">
        <f>+L4-(SUM(F4:J4))</f>
        <v>247500</v>
      </c>
      <c r="L4" s="64">
        <v>405000</v>
      </c>
      <c r="M4" s="124">
        <f>+L4/E4</f>
        <v>0.31058282208588955</v>
      </c>
      <c r="N4" s="15"/>
      <c r="O4" s="15"/>
      <c r="P4" s="15"/>
      <c r="Q4" s="15"/>
    </row>
    <row r="5" spans="1:17">
      <c r="A5" s="27" t="s">
        <v>101</v>
      </c>
      <c r="B5" s="140"/>
      <c r="C5" s="27" t="s">
        <v>6</v>
      </c>
      <c r="D5" s="27" t="s">
        <v>115</v>
      </c>
      <c r="E5" s="28">
        <v>1534000</v>
      </c>
      <c r="F5" s="30"/>
      <c r="G5" s="30">
        <v>0</v>
      </c>
      <c r="H5" s="30"/>
      <c r="I5" s="64">
        <v>0</v>
      </c>
      <c r="J5" s="64">
        <v>0</v>
      </c>
      <c r="K5" s="64">
        <f t="shared" ref="K5:K68" si="0">+L5-(SUM(F5:J5))</f>
        <v>0</v>
      </c>
      <c r="L5" s="64"/>
      <c r="M5" s="124"/>
      <c r="N5" s="15"/>
      <c r="O5" s="15"/>
      <c r="P5" s="15"/>
      <c r="Q5" s="15"/>
    </row>
    <row r="6" spans="1:17">
      <c r="A6" s="27" t="s">
        <v>100</v>
      </c>
      <c r="B6" s="140"/>
      <c r="C6" s="27" t="s">
        <v>55</v>
      </c>
      <c r="D6" s="27" t="s">
        <v>5</v>
      </c>
      <c r="E6" s="28">
        <v>707000</v>
      </c>
      <c r="F6" s="30"/>
      <c r="G6" s="30">
        <v>0</v>
      </c>
      <c r="H6" s="30"/>
      <c r="I6" s="64">
        <v>0</v>
      </c>
      <c r="J6" s="64">
        <v>0</v>
      </c>
      <c r="K6" s="64">
        <f t="shared" si="0"/>
        <v>0</v>
      </c>
      <c r="L6" s="64"/>
      <c r="M6" s="124"/>
    </row>
    <row r="7" spans="1:17">
      <c r="A7" s="19"/>
      <c r="B7" s="141"/>
      <c r="C7" s="19"/>
      <c r="D7" s="19"/>
      <c r="E7" s="20"/>
      <c r="F7" s="31"/>
      <c r="G7" s="31"/>
      <c r="H7" s="31"/>
      <c r="I7" s="73">
        <v>0</v>
      </c>
      <c r="J7" s="73">
        <v>0</v>
      </c>
      <c r="K7" s="73">
        <f t="shared" si="0"/>
        <v>0</v>
      </c>
      <c r="L7" s="73"/>
      <c r="M7" s="125"/>
    </row>
    <row r="8" spans="1:17">
      <c r="A8" s="27" t="s">
        <v>98</v>
      </c>
      <c r="B8" s="140" t="s">
        <v>97</v>
      </c>
      <c r="C8" s="27" t="s">
        <v>17</v>
      </c>
      <c r="D8" s="27" t="s">
        <v>70</v>
      </c>
      <c r="E8" s="28">
        <v>2402</v>
      </c>
      <c r="F8" s="30"/>
      <c r="G8" s="30">
        <v>0</v>
      </c>
      <c r="H8" s="30"/>
      <c r="I8" s="64">
        <v>0</v>
      </c>
      <c r="J8" s="64">
        <v>0</v>
      </c>
      <c r="K8" s="64">
        <f t="shared" si="0"/>
        <v>0</v>
      </c>
      <c r="L8" s="64"/>
      <c r="M8" s="124"/>
    </row>
    <row r="9" spans="1:17">
      <c r="A9" s="27" t="s">
        <v>98</v>
      </c>
      <c r="B9" s="140"/>
      <c r="C9" s="27" t="s">
        <v>6</v>
      </c>
      <c r="D9" s="27" t="s">
        <v>69</v>
      </c>
      <c r="E9" s="28">
        <v>16010</v>
      </c>
      <c r="F9" s="30"/>
      <c r="G9" s="30">
        <v>0</v>
      </c>
      <c r="H9" s="30"/>
      <c r="I9" s="64">
        <v>0</v>
      </c>
      <c r="J9" s="64">
        <v>0</v>
      </c>
      <c r="K9" s="64">
        <f t="shared" si="0"/>
        <v>0</v>
      </c>
      <c r="L9" s="64"/>
      <c r="M9" s="124"/>
    </row>
    <row r="10" spans="1:17">
      <c r="A10" s="27" t="s">
        <v>98</v>
      </c>
      <c r="B10" s="140"/>
      <c r="C10" s="27" t="s">
        <v>57</v>
      </c>
      <c r="D10" s="27" t="s">
        <v>68</v>
      </c>
      <c r="E10" s="28">
        <v>16010</v>
      </c>
      <c r="F10" s="30"/>
      <c r="G10" s="30">
        <v>0</v>
      </c>
      <c r="H10" s="30"/>
      <c r="I10" s="64">
        <v>0</v>
      </c>
      <c r="J10" s="64">
        <v>0</v>
      </c>
      <c r="K10" s="64">
        <f t="shared" si="0"/>
        <v>0</v>
      </c>
      <c r="L10" s="64"/>
      <c r="M10" s="124"/>
    </row>
    <row r="11" spans="1:17">
      <c r="A11" s="27" t="s">
        <v>98</v>
      </c>
      <c r="B11" s="140"/>
      <c r="C11" s="27" t="s">
        <v>55</v>
      </c>
      <c r="D11" s="27" t="s">
        <v>67</v>
      </c>
      <c r="E11" s="28">
        <v>24015</v>
      </c>
      <c r="F11" s="30"/>
      <c r="G11" s="30">
        <v>0</v>
      </c>
      <c r="H11" s="30"/>
      <c r="I11" s="64">
        <v>0</v>
      </c>
      <c r="J11" s="64">
        <v>0</v>
      </c>
      <c r="K11" s="64">
        <f t="shared" si="0"/>
        <v>0</v>
      </c>
      <c r="L11" s="64"/>
      <c r="M11" s="124"/>
    </row>
    <row r="12" spans="1:17">
      <c r="A12" s="27" t="s">
        <v>98</v>
      </c>
      <c r="B12" s="140"/>
      <c r="C12" s="27" t="s">
        <v>53</v>
      </c>
      <c r="D12" s="27" t="s">
        <v>60</v>
      </c>
      <c r="E12" s="28">
        <v>48031</v>
      </c>
      <c r="F12" s="30"/>
      <c r="G12" s="30">
        <v>0</v>
      </c>
      <c r="H12" s="30"/>
      <c r="I12" s="64">
        <v>0</v>
      </c>
      <c r="J12" s="64">
        <v>0</v>
      </c>
      <c r="K12" s="64">
        <f t="shared" si="0"/>
        <v>0</v>
      </c>
      <c r="L12" s="64"/>
      <c r="M12" s="124"/>
    </row>
    <row r="13" spans="1:17">
      <c r="A13" s="19"/>
      <c r="B13" s="141"/>
      <c r="C13" s="19"/>
      <c r="D13" s="19"/>
      <c r="E13" s="20"/>
      <c r="F13" s="31"/>
      <c r="G13" s="31"/>
      <c r="H13" s="31"/>
      <c r="I13" s="73">
        <v>0</v>
      </c>
      <c r="J13" s="73"/>
      <c r="K13" s="73">
        <f t="shared" si="0"/>
        <v>0</v>
      </c>
      <c r="L13" s="73"/>
      <c r="M13" s="125"/>
    </row>
    <row r="14" spans="1:17">
      <c r="A14" s="27" t="s">
        <v>86</v>
      </c>
      <c r="B14" s="140" t="s">
        <v>4</v>
      </c>
      <c r="C14" s="27" t="s">
        <v>17</v>
      </c>
      <c r="D14" s="27" t="s">
        <v>96</v>
      </c>
      <c r="E14" s="28">
        <v>15997000</v>
      </c>
      <c r="F14" s="30"/>
      <c r="G14" s="30">
        <v>0</v>
      </c>
      <c r="H14" s="30"/>
      <c r="I14" s="64">
        <v>0</v>
      </c>
      <c r="J14" s="64"/>
      <c r="K14" s="64">
        <f t="shared" si="0"/>
        <v>0</v>
      </c>
      <c r="L14" s="64"/>
      <c r="M14" s="124"/>
    </row>
    <row r="15" spans="1:17">
      <c r="A15" s="27" t="s">
        <v>86</v>
      </c>
      <c r="B15" s="140"/>
      <c r="C15" s="27" t="s">
        <v>6</v>
      </c>
      <c r="D15" s="27" t="s">
        <v>69</v>
      </c>
      <c r="E15" s="28">
        <v>2203000</v>
      </c>
      <c r="F15" s="30"/>
      <c r="G15" s="30">
        <v>0</v>
      </c>
      <c r="H15" s="30"/>
      <c r="I15" s="64">
        <v>80000</v>
      </c>
      <c r="J15" s="64">
        <v>18600</v>
      </c>
      <c r="K15" s="64">
        <f t="shared" si="0"/>
        <v>0</v>
      </c>
      <c r="L15" s="64">
        <v>98600</v>
      </c>
      <c r="M15" s="124">
        <f>+L15/E15</f>
        <v>4.4757149341806628E-2</v>
      </c>
    </row>
    <row r="16" spans="1:17">
      <c r="A16" s="27" t="s">
        <v>86</v>
      </c>
      <c r="B16" s="140"/>
      <c r="C16" s="27" t="s">
        <v>57</v>
      </c>
      <c r="D16" s="27" t="s">
        <v>95</v>
      </c>
      <c r="E16" s="28">
        <v>147000</v>
      </c>
      <c r="F16" s="30"/>
      <c r="G16" s="30">
        <v>0</v>
      </c>
      <c r="H16" s="30"/>
      <c r="I16" s="64">
        <v>0</v>
      </c>
      <c r="J16" s="64">
        <v>0</v>
      </c>
      <c r="K16" s="64">
        <f t="shared" si="0"/>
        <v>0</v>
      </c>
      <c r="L16" s="64"/>
      <c r="M16" s="124"/>
    </row>
    <row r="17" spans="1:13">
      <c r="A17" s="27" t="s">
        <v>86</v>
      </c>
      <c r="B17" s="140"/>
      <c r="C17" s="27" t="s">
        <v>55</v>
      </c>
      <c r="D17" s="27" t="s">
        <v>94</v>
      </c>
      <c r="E17" s="28">
        <v>6660000</v>
      </c>
      <c r="F17" s="30"/>
      <c r="G17" s="30">
        <v>80000</v>
      </c>
      <c r="H17" s="30"/>
      <c r="I17" s="64">
        <v>0</v>
      </c>
      <c r="J17" s="64">
        <v>0</v>
      </c>
      <c r="K17" s="64">
        <f t="shared" si="0"/>
        <v>0</v>
      </c>
      <c r="L17" s="64">
        <v>80000</v>
      </c>
      <c r="M17" s="124">
        <f>+L17/E17</f>
        <v>1.2012012012012012E-2</v>
      </c>
    </row>
    <row r="18" spans="1:13">
      <c r="A18" s="27" t="s">
        <v>86</v>
      </c>
      <c r="B18" s="140"/>
      <c r="C18" s="27" t="s">
        <v>53</v>
      </c>
      <c r="D18" s="27" t="s">
        <v>67</v>
      </c>
      <c r="E18" s="28">
        <v>3199000</v>
      </c>
      <c r="F18" s="30"/>
      <c r="G18" s="30"/>
      <c r="H18" s="30">
        <v>47693</v>
      </c>
      <c r="I18" s="64">
        <v>80179</v>
      </c>
      <c r="J18" s="64">
        <v>42854</v>
      </c>
      <c r="K18" s="64">
        <f t="shared" si="0"/>
        <v>53223</v>
      </c>
      <c r="L18" s="64">
        <v>223949</v>
      </c>
      <c r="M18" s="124">
        <f>+L18/E18</f>
        <v>7.0005939356048763E-2</v>
      </c>
    </row>
    <row r="19" spans="1:13">
      <c r="A19" s="27" t="s">
        <v>86</v>
      </c>
      <c r="B19" s="140"/>
      <c r="C19" s="27" t="s">
        <v>25</v>
      </c>
      <c r="D19" s="27" t="s">
        <v>93</v>
      </c>
      <c r="E19" s="28">
        <v>6399000</v>
      </c>
      <c r="F19" s="30"/>
      <c r="G19" s="30">
        <v>0</v>
      </c>
      <c r="H19" s="30"/>
      <c r="I19" s="64">
        <v>0</v>
      </c>
      <c r="J19" s="64">
        <v>0</v>
      </c>
      <c r="K19" s="64">
        <f t="shared" si="0"/>
        <v>0</v>
      </c>
      <c r="L19" s="64"/>
      <c r="M19" s="124"/>
    </row>
    <row r="20" spans="1:13">
      <c r="A20" s="27" t="s">
        <v>86</v>
      </c>
      <c r="B20" s="140"/>
      <c r="C20" s="27" t="s">
        <v>23</v>
      </c>
      <c r="D20" s="27" t="s">
        <v>92</v>
      </c>
      <c r="E20" s="28">
        <v>6600000</v>
      </c>
      <c r="F20" s="30"/>
      <c r="G20" s="30"/>
      <c r="H20" s="30">
        <v>608</v>
      </c>
      <c r="I20" s="64">
        <v>6912</v>
      </c>
      <c r="J20" s="64">
        <v>0</v>
      </c>
      <c r="K20" s="64">
        <f t="shared" si="0"/>
        <v>1115</v>
      </c>
      <c r="L20" s="64">
        <v>8635</v>
      </c>
      <c r="M20" s="126">
        <f>+L20/E20</f>
        <v>1.3083333333333334E-3</v>
      </c>
    </row>
    <row r="21" spans="1:13">
      <c r="A21" s="27" t="s">
        <v>86</v>
      </c>
      <c r="B21" s="140"/>
      <c r="C21" s="27" t="s">
        <v>20</v>
      </c>
      <c r="D21" s="27" t="s">
        <v>91</v>
      </c>
      <c r="E21" s="28">
        <v>3771000</v>
      </c>
      <c r="F21" s="30"/>
      <c r="G21" s="30"/>
      <c r="H21" s="30">
        <v>1110</v>
      </c>
      <c r="I21" s="64">
        <v>0</v>
      </c>
      <c r="J21" s="64">
        <v>0</v>
      </c>
      <c r="K21" s="64">
        <f t="shared" si="0"/>
        <v>0</v>
      </c>
      <c r="L21" s="64">
        <v>1110</v>
      </c>
      <c r="M21" s="126">
        <f>+L21/E21</f>
        <v>2.9435163086714399E-4</v>
      </c>
    </row>
    <row r="22" spans="1:13">
      <c r="A22" s="27" t="s">
        <v>86</v>
      </c>
      <c r="B22" s="140"/>
      <c r="C22" s="27" t="s">
        <v>18</v>
      </c>
      <c r="D22" s="27" t="s">
        <v>90</v>
      </c>
      <c r="E22" s="28">
        <v>1101000</v>
      </c>
      <c r="F22" s="30"/>
      <c r="G22" s="30">
        <v>0</v>
      </c>
      <c r="H22" s="30"/>
      <c r="I22" s="64">
        <v>159580</v>
      </c>
      <c r="J22" s="64">
        <v>99380</v>
      </c>
      <c r="K22" s="64">
        <f t="shared" si="0"/>
        <v>39600</v>
      </c>
      <c r="L22" s="64">
        <v>298560</v>
      </c>
      <c r="M22" s="124">
        <f>+L22/E22</f>
        <v>0.27117166212534061</v>
      </c>
    </row>
    <row r="23" spans="1:13">
      <c r="A23" s="27" t="s">
        <v>86</v>
      </c>
      <c r="B23" s="140"/>
      <c r="C23" s="27" t="s">
        <v>89</v>
      </c>
      <c r="D23" s="27" t="s">
        <v>88</v>
      </c>
      <c r="E23" s="28">
        <v>734000</v>
      </c>
      <c r="F23" s="30"/>
      <c r="G23" s="30">
        <v>0</v>
      </c>
      <c r="H23" s="30"/>
      <c r="I23" s="64">
        <v>0</v>
      </c>
      <c r="J23" s="64">
        <v>0</v>
      </c>
      <c r="K23" s="64">
        <f t="shared" si="0"/>
        <v>0</v>
      </c>
      <c r="L23" s="64"/>
      <c r="M23" s="124"/>
    </row>
    <row r="24" spans="1:13">
      <c r="A24" s="27" t="s">
        <v>86</v>
      </c>
      <c r="B24" s="140"/>
      <c r="C24" s="27" t="s">
        <v>72</v>
      </c>
      <c r="D24" s="27" t="s">
        <v>87</v>
      </c>
      <c r="E24" s="28">
        <v>4714000</v>
      </c>
      <c r="F24" s="30"/>
      <c r="G24" s="30">
        <v>0</v>
      </c>
      <c r="H24" s="30"/>
      <c r="I24" s="64">
        <v>0</v>
      </c>
      <c r="J24" s="64">
        <v>0</v>
      </c>
      <c r="K24" s="64">
        <f t="shared" si="0"/>
        <v>0</v>
      </c>
      <c r="L24" s="64"/>
      <c r="M24" s="124"/>
    </row>
    <row r="25" spans="1:13">
      <c r="A25" s="27" t="s">
        <v>86</v>
      </c>
      <c r="B25" s="140"/>
      <c r="C25" s="27" t="s">
        <v>85</v>
      </c>
      <c r="D25" s="27" t="s">
        <v>84</v>
      </c>
      <c r="E25" s="28">
        <v>943000</v>
      </c>
      <c r="F25" s="30"/>
      <c r="G25" s="30">
        <v>0</v>
      </c>
      <c r="H25" s="30"/>
      <c r="I25" s="64">
        <v>0</v>
      </c>
      <c r="J25" s="64">
        <v>0</v>
      </c>
      <c r="K25" s="64">
        <f t="shared" si="0"/>
        <v>0</v>
      </c>
      <c r="L25" s="64"/>
      <c r="M25" s="124"/>
    </row>
    <row r="26" spans="1:13">
      <c r="A26" s="19"/>
      <c r="B26" s="141"/>
      <c r="C26" s="19"/>
      <c r="D26" s="19"/>
      <c r="E26" s="20"/>
      <c r="F26" s="31"/>
      <c r="G26" s="31"/>
      <c r="H26" s="31"/>
      <c r="I26" s="73">
        <v>0</v>
      </c>
      <c r="J26" s="73">
        <v>0</v>
      </c>
      <c r="K26" s="73">
        <f t="shared" si="0"/>
        <v>0</v>
      </c>
      <c r="L26" s="73"/>
      <c r="M26" s="128"/>
    </row>
    <row r="27" spans="1:13">
      <c r="A27" s="27" t="s">
        <v>80</v>
      </c>
      <c r="B27" s="140" t="s">
        <v>78</v>
      </c>
      <c r="C27" s="27" t="s">
        <v>6</v>
      </c>
      <c r="D27" s="27" t="s">
        <v>83</v>
      </c>
      <c r="E27" s="32">
        <v>731741</v>
      </c>
      <c r="F27" s="30"/>
      <c r="G27" s="30">
        <v>0</v>
      </c>
      <c r="H27" s="30"/>
      <c r="I27" s="64">
        <v>0</v>
      </c>
      <c r="J27" s="64">
        <v>0</v>
      </c>
      <c r="K27" s="64">
        <f t="shared" si="0"/>
        <v>0</v>
      </c>
      <c r="L27" s="64"/>
      <c r="M27" s="124"/>
    </row>
    <row r="28" spans="1:13">
      <c r="A28" s="27" t="s">
        <v>80</v>
      </c>
      <c r="B28" s="140" t="s">
        <v>76</v>
      </c>
      <c r="C28" s="27" t="s">
        <v>6</v>
      </c>
      <c r="D28" s="27" t="s">
        <v>83</v>
      </c>
      <c r="E28" s="32">
        <v>658567</v>
      </c>
      <c r="F28" s="30"/>
      <c r="G28" s="30">
        <v>0</v>
      </c>
      <c r="H28" s="30"/>
      <c r="I28" s="64">
        <v>0</v>
      </c>
      <c r="J28" s="64">
        <v>0</v>
      </c>
      <c r="K28" s="64">
        <f t="shared" si="0"/>
        <v>0</v>
      </c>
      <c r="L28" s="64"/>
      <c r="M28" s="124"/>
    </row>
    <row r="29" spans="1:13">
      <c r="A29" s="27" t="s">
        <v>80</v>
      </c>
      <c r="B29" s="140" t="s">
        <v>75</v>
      </c>
      <c r="C29" s="27" t="s">
        <v>6</v>
      </c>
      <c r="D29" s="27" t="s">
        <v>83</v>
      </c>
      <c r="E29" s="32">
        <v>548806</v>
      </c>
      <c r="F29" s="30"/>
      <c r="G29" s="30">
        <v>0</v>
      </c>
      <c r="H29" s="30"/>
      <c r="I29" s="64">
        <v>0</v>
      </c>
      <c r="J29" s="64">
        <v>0</v>
      </c>
      <c r="K29" s="64">
        <f t="shared" si="0"/>
        <v>0</v>
      </c>
      <c r="L29" s="64"/>
      <c r="M29" s="124"/>
    </row>
    <row r="30" spans="1:13">
      <c r="A30" s="27" t="s">
        <v>80</v>
      </c>
      <c r="B30" s="140" t="s">
        <v>74</v>
      </c>
      <c r="C30" s="27" t="s">
        <v>6</v>
      </c>
      <c r="D30" s="27" t="s">
        <v>83</v>
      </c>
      <c r="E30" s="32">
        <v>1006145</v>
      </c>
      <c r="F30" s="30"/>
      <c r="G30" s="30">
        <v>0</v>
      </c>
      <c r="H30" s="30"/>
      <c r="I30" s="64">
        <v>0</v>
      </c>
      <c r="J30" s="64">
        <v>0</v>
      </c>
      <c r="K30" s="64">
        <f t="shared" si="0"/>
        <v>0</v>
      </c>
      <c r="L30" s="64"/>
      <c r="M30" s="124"/>
    </row>
    <row r="31" spans="1:13">
      <c r="A31" s="27" t="s">
        <v>80</v>
      </c>
      <c r="B31" s="140" t="s">
        <v>71</v>
      </c>
      <c r="C31" s="27" t="s">
        <v>6</v>
      </c>
      <c r="D31" s="27" t="s">
        <v>83</v>
      </c>
      <c r="E31" s="32">
        <v>457338</v>
      </c>
      <c r="F31" s="30"/>
      <c r="G31" s="30">
        <v>0</v>
      </c>
      <c r="H31" s="30"/>
      <c r="I31" s="64">
        <v>0</v>
      </c>
      <c r="J31" s="64">
        <v>0</v>
      </c>
      <c r="K31" s="64">
        <f t="shared" si="0"/>
        <v>0</v>
      </c>
      <c r="L31" s="64"/>
      <c r="M31" s="124"/>
    </row>
    <row r="32" spans="1:13">
      <c r="A32" s="27" t="s">
        <v>80</v>
      </c>
      <c r="B32" s="140" t="s">
        <v>78</v>
      </c>
      <c r="C32" s="27" t="s">
        <v>57</v>
      </c>
      <c r="D32" s="27" t="s">
        <v>69</v>
      </c>
      <c r="E32" s="28">
        <v>90000</v>
      </c>
      <c r="F32" s="30"/>
      <c r="G32" s="30">
        <v>6163</v>
      </c>
      <c r="H32" s="30"/>
      <c r="I32" s="64">
        <v>0</v>
      </c>
      <c r="J32" s="64">
        <v>0</v>
      </c>
      <c r="K32" s="64">
        <f t="shared" si="0"/>
        <v>0</v>
      </c>
      <c r="L32" s="64">
        <v>6163</v>
      </c>
      <c r="M32" s="124">
        <f>+L32/E32</f>
        <v>6.8477777777777776E-2</v>
      </c>
    </row>
    <row r="33" spans="1:13">
      <c r="A33" s="27" t="s">
        <v>80</v>
      </c>
      <c r="B33" s="140" t="s">
        <v>76</v>
      </c>
      <c r="C33" s="27" t="s">
        <v>57</v>
      </c>
      <c r="D33" s="27" t="s">
        <v>69</v>
      </c>
      <c r="E33" s="28">
        <v>108000</v>
      </c>
      <c r="F33" s="30"/>
      <c r="G33" s="30">
        <v>0</v>
      </c>
      <c r="H33" s="30"/>
      <c r="I33" s="64">
        <v>0</v>
      </c>
      <c r="J33" s="64">
        <v>0</v>
      </c>
      <c r="K33" s="64">
        <f t="shared" si="0"/>
        <v>0</v>
      </c>
      <c r="L33" s="64"/>
      <c r="M33" s="124"/>
    </row>
    <row r="34" spans="1:13">
      <c r="A34" s="27" t="s">
        <v>80</v>
      </c>
      <c r="B34" s="140" t="s">
        <v>74</v>
      </c>
      <c r="C34" s="27" t="s">
        <v>57</v>
      </c>
      <c r="D34" s="27" t="s">
        <v>69</v>
      </c>
      <c r="E34" s="28">
        <v>180000</v>
      </c>
      <c r="F34" s="30"/>
      <c r="G34" s="30">
        <v>0</v>
      </c>
      <c r="H34" s="30"/>
      <c r="I34" s="64">
        <v>0</v>
      </c>
      <c r="J34" s="64">
        <v>0</v>
      </c>
      <c r="K34" s="64">
        <f t="shared" si="0"/>
        <v>0</v>
      </c>
      <c r="L34" s="64"/>
      <c r="M34" s="124"/>
    </row>
    <row r="35" spans="1:13">
      <c r="A35" s="27" t="s">
        <v>80</v>
      </c>
      <c r="B35" s="140" t="s">
        <v>78</v>
      </c>
      <c r="C35" s="27" t="s">
        <v>55</v>
      </c>
      <c r="D35" s="27" t="s">
        <v>82</v>
      </c>
      <c r="E35" s="28">
        <v>90000</v>
      </c>
      <c r="F35" s="30"/>
      <c r="G35" s="30"/>
      <c r="H35" s="30"/>
      <c r="I35" s="64">
        <v>0</v>
      </c>
      <c r="J35" s="64">
        <v>12671</v>
      </c>
      <c r="K35" s="64">
        <f t="shared" si="0"/>
        <v>6288</v>
      </c>
      <c r="L35" s="64">
        <v>18959</v>
      </c>
      <c r="M35" s="124">
        <f>+L35/E35</f>
        <v>0.21065555555555557</v>
      </c>
    </row>
    <row r="36" spans="1:13">
      <c r="A36" s="27" t="s">
        <v>80</v>
      </c>
      <c r="B36" s="140" t="s">
        <v>78</v>
      </c>
      <c r="C36" s="27" t="s">
        <v>53</v>
      </c>
      <c r="D36" s="27" t="s">
        <v>81</v>
      </c>
      <c r="E36" s="28">
        <v>269000</v>
      </c>
      <c r="F36" s="30"/>
      <c r="G36" s="30">
        <v>0</v>
      </c>
      <c r="H36" s="30"/>
      <c r="I36" s="64">
        <v>0</v>
      </c>
      <c r="J36" s="64">
        <v>0</v>
      </c>
      <c r="K36" s="64">
        <f t="shared" si="0"/>
        <v>0</v>
      </c>
      <c r="L36" s="64"/>
      <c r="M36" s="124"/>
    </row>
    <row r="37" spans="1:13">
      <c r="A37" s="27" t="s">
        <v>80</v>
      </c>
      <c r="B37" s="140" t="s">
        <v>77</v>
      </c>
      <c r="C37" s="27" t="s">
        <v>53</v>
      </c>
      <c r="D37" s="27" t="s">
        <v>81</v>
      </c>
      <c r="E37" s="28">
        <v>230000</v>
      </c>
      <c r="F37" s="30"/>
      <c r="G37" s="30">
        <v>0</v>
      </c>
      <c r="H37" s="30"/>
      <c r="I37" s="64">
        <v>0</v>
      </c>
      <c r="J37" s="64">
        <v>0</v>
      </c>
      <c r="K37" s="64">
        <f t="shared" si="0"/>
        <v>0</v>
      </c>
      <c r="L37" s="64"/>
      <c r="M37" s="124"/>
    </row>
    <row r="38" spans="1:13">
      <c r="A38" s="27" t="s">
        <v>80</v>
      </c>
      <c r="B38" s="140" t="s">
        <v>76</v>
      </c>
      <c r="C38" s="27" t="s">
        <v>53</v>
      </c>
      <c r="D38" s="27" t="s">
        <v>81</v>
      </c>
      <c r="E38" s="28">
        <v>216000</v>
      </c>
      <c r="F38" s="30"/>
      <c r="G38" s="30">
        <v>0</v>
      </c>
      <c r="H38" s="30"/>
      <c r="I38" s="64">
        <v>0</v>
      </c>
      <c r="J38" s="64">
        <v>0</v>
      </c>
      <c r="K38" s="64">
        <f t="shared" si="0"/>
        <v>0</v>
      </c>
      <c r="L38" s="64"/>
      <c r="M38" s="124"/>
    </row>
    <row r="39" spans="1:13">
      <c r="A39" s="27" t="s">
        <v>80</v>
      </c>
      <c r="B39" s="140" t="s">
        <v>75</v>
      </c>
      <c r="C39" s="27" t="s">
        <v>53</v>
      </c>
      <c r="D39" s="27" t="s">
        <v>81</v>
      </c>
      <c r="E39" s="28">
        <v>449000</v>
      </c>
      <c r="F39" s="30"/>
      <c r="G39" s="30">
        <v>0</v>
      </c>
      <c r="H39" s="30"/>
      <c r="I39" s="64">
        <v>0</v>
      </c>
      <c r="J39" s="64">
        <v>0</v>
      </c>
      <c r="K39" s="64">
        <f t="shared" si="0"/>
        <v>0</v>
      </c>
      <c r="L39" s="64"/>
      <c r="M39" s="124"/>
    </row>
    <row r="40" spans="1:13">
      <c r="A40" s="27" t="s">
        <v>80</v>
      </c>
      <c r="B40" s="140" t="s">
        <v>71</v>
      </c>
      <c r="C40" s="27" t="s">
        <v>53</v>
      </c>
      <c r="D40" s="27" t="s">
        <v>81</v>
      </c>
      <c r="E40" s="28">
        <v>180000</v>
      </c>
      <c r="F40" s="30"/>
      <c r="G40" s="30">
        <v>0</v>
      </c>
      <c r="H40" s="30"/>
      <c r="I40" s="64">
        <v>0</v>
      </c>
      <c r="J40" s="64">
        <v>0</v>
      </c>
      <c r="K40" s="64">
        <f t="shared" si="0"/>
        <v>0</v>
      </c>
      <c r="L40" s="64"/>
      <c r="M40" s="124"/>
    </row>
    <row r="41" spans="1:13">
      <c r="A41" s="27" t="s">
        <v>80</v>
      </c>
      <c r="B41" s="140" t="s">
        <v>77</v>
      </c>
      <c r="C41" s="27" t="s">
        <v>25</v>
      </c>
      <c r="D41" s="27" t="s">
        <v>81</v>
      </c>
      <c r="E41" s="28">
        <v>460000</v>
      </c>
      <c r="F41" s="30"/>
      <c r="G41" s="30">
        <v>0</v>
      </c>
      <c r="H41" s="30"/>
      <c r="I41" s="64">
        <v>0</v>
      </c>
      <c r="J41" s="64">
        <v>0</v>
      </c>
      <c r="K41" s="64">
        <f t="shared" si="0"/>
        <v>0</v>
      </c>
      <c r="L41" s="64"/>
      <c r="M41" s="124"/>
    </row>
    <row r="42" spans="1:13">
      <c r="A42" s="27" t="s">
        <v>80</v>
      </c>
      <c r="B42" s="140" t="s">
        <v>78</v>
      </c>
      <c r="C42" s="27" t="s">
        <v>23</v>
      </c>
      <c r="D42" s="27" t="s">
        <v>60</v>
      </c>
      <c r="E42" s="28">
        <v>539000</v>
      </c>
      <c r="F42" s="30"/>
      <c r="G42" s="30">
        <v>0</v>
      </c>
      <c r="H42" s="30"/>
      <c r="I42" s="64">
        <v>0</v>
      </c>
      <c r="J42" s="64">
        <v>0</v>
      </c>
      <c r="K42" s="64">
        <f t="shared" si="0"/>
        <v>0</v>
      </c>
      <c r="L42" s="64"/>
      <c r="M42" s="124"/>
    </row>
    <row r="43" spans="1:13">
      <c r="A43" s="27" t="s">
        <v>80</v>
      </c>
      <c r="B43" s="140" t="s">
        <v>77</v>
      </c>
      <c r="C43" s="27" t="s">
        <v>23</v>
      </c>
      <c r="D43" s="27" t="s">
        <v>60</v>
      </c>
      <c r="E43" s="28">
        <v>863000</v>
      </c>
      <c r="F43" s="30">
        <v>16383</v>
      </c>
      <c r="G43" s="30">
        <v>19637</v>
      </c>
      <c r="H43" s="30">
        <v>25354</v>
      </c>
      <c r="I43" s="64">
        <v>14814</v>
      </c>
      <c r="J43" s="64">
        <v>14758</v>
      </c>
      <c r="K43" s="64">
        <f t="shared" si="0"/>
        <v>17699</v>
      </c>
      <c r="L43" s="64">
        <v>108645</v>
      </c>
      <c r="M43" s="124">
        <f>+L43/E43</f>
        <v>0.12589223638470451</v>
      </c>
    </row>
    <row r="44" spans="1:13">
      <c r="A44" s="27" t="s">
        <v>80</v>
      </c>
      <c r="B44" s="140" t="s">
        <v>76</v>
      </c>
      <c r="C44" s="27" t="s">
        <v>23</v>
      </c>
      <c r="D44" s="27" t="s">
        <v>60</v>
      </c>
      <c r="E44" s="28">
        <v>808000</v>
      </c>
      <c r="F44" s="30">
        <v>22736</v>
      </c>
      <c r="G44" s="30">
        <v>38146</v>
      </c>
      <c r="H44" s="30">
        <v>22773</v>
      </c>
      <c r="I44" s="64">
        <v>23536</v>
      </c>
      <c r="J44" s="64">
        <v>0</v>
      </c>
      <c r="K44" s="64">
        <f t="shared" si="0"/>
        <v>31000</v>
      </c>
      <c r="L44" s="64">
        <v>138191</v>
      </c>
      <c r="M44" s="124">
        <f>+L44/E44</f>
        <v>0.17102846534653465</v>
      </c>
    </row>
    <row r="45" spans="1:13">
      <c r="A45" s="27" t="s">
        <v>80</v>
      </c>
      <c r="B45" s="140" t="s">
        <v>75</v>
      </c>
      <c r="C45" s="27" t="s">
        <v>23</v>
      </c>
      <c r="D45" s="27" t="s">
        <v>60</v>
      </c>
      <c r="E45" s="28">
        <v>898000</v>
      </c>
      <c r="F45" s="30"/>
      <c r="G45" s="30">
        <v>0</v>
      </c>
      <c r="H45" s="30">
        <v>0</v>
      </c>
      <c r="I45" s="64">
        <v>0</v>
      </c>
      <c r="J45" s="64">
        <v>0</v>
      </c>
      <c r="K45" s="64">
        <f t="shared" si="0"/>
        <v>0</v>
      </c>
      <c r="L45" s="64">
        <v>0</v>
      </c>
      <c r="M45" s="124"/>
    </row>
    <row r="46" spans="1:13">
      <c r="A46" s="27" t="s">
        <v>80</v>
      </c>
      <c r="B46" s="140" t="s">
        <v>74</v>
      </c>
      <c r="C46" s="27" t="s">
        <v>23</v>
      </c>
      <c r="D46" s="27" t="s">
        <v>60</v>
      </c>
      <c r="E46" s="28">
        <v>629000</v>
      </c>
      <c r="F46" s="30"/>
      <c r="G46" s="30">
        <v>0</v>
      </c>
      <c r="H46" s="30">
        <v>0</v>
      </c>
      <c r="I46" s="64">
        <v>0</v>
      </c>
      <c r="J46" s="64">
        <v>0</v>
      </c>
      <c r="K46" s="64">
        <f t="shared" si="0"/>
        <v>0</v>
      </c>
      <c r="L46" s="64"/>
      <c r="M46" s="124"/>
    </row>
    <row r="47" spans="1:13">
      <c r="A47" s="27" t="s">
        <v>80</v>
      </c>
      <c r="B47" s="140" t="s">
        <v>71</v>
      </c>
      <c r="C47" s="27" t="s">
        <v>23</v>
      </c>
      <c r="D47" s="27" t="s">
        <v>60</v>
      </c>
      <c r="E47" s="28">
        <v>1122000</v>
      </c>
      <c r="F47" s="30">
        <v>456666</v>
      </c>
      <c r="G47" s="30">
        <v>499323</v>
      </c>
      <c r="H47" s="30">
        <v>113011</v>
      </c>
      <c r="I47" s="64">
        <v>53000</v>
      </c>
      <c r="J47" s="64">
        <v>0</v>
      </c>
      <c r="K47" s="64">
        <f t="shared" si="0"/>
        <v>0</v>
      </c>
      <c r="L47" s="64">
        <v>1122000</v>
      </c>
      <c r="M47" s="124">
        <f>+L47/E47</f>
        <v>1</v>
      </c>
    </row>
    <row r="48" spans="1:13">
      <c r="A48" s="27" t="s">
        <v>80</v>
      </c>
      <c r="B48" s="140" t="s">
        <v>71</v>
      </c>
      <c r="C48" s="27" t="s">
        <v>20</v>
      </c>
      <c r="D48" s="27" t="s">
        <v>60</v>
      </c>
      <c r="E48" s="28">
        <v>449000</v>
      </c>
      <c r="F48" s="30">
        <v>18050</v>
      </c>
      <c r="G48" s="30">
        <v>19000</v>
      </c>
      <c r="H48" s="30">
        <v>390950</v>
      </c>
      <c r="I48" s="64">
        <v>21000</v>
      </c>
      <c r="J48" s="64">
        <v>0</v>
      </c>
      <c r="K48" s="64">
        <f t="shared" si="0"/>
        <v>0</v>
      </c>
      <c r="L48" s="64">
        <v>449000</v>
      </c>
      <c r="M48" s="124">
        <f>+L48/E48</f>
        <v>1</v>
      </c>
    </row>
    <row r="49" spans="1:13">
      <c r="A49" s="27" t="s">
        <v>80</v>
      </c>
      <c r="B49" s="140" t="s">
        <v>71</v>
      </c>
      <c r="C49" s="27" t="s">
        <v>79</v>
      </c>
      <c r="D49" s="27" t="s">
        <v>60</v>
      </c>
      <c r="E49" s="28">
        <v>337000</v>
      </c>
      <c r="F49" s="30"/>
      <c r="G49" s="30">
        <v>0</v>
      </c>
      <c r="H49" s="30">
        <v>18122</v>
      </c>
      <c r="I49" s="64">
        <v>0</v>
      </c>
      <c r="J49" s="64">
        <v>60851</v>
      </c>
      <c r="K49" s="64">
        <f t="shared" si="0"/>
        <v>225567</v>
      </c>
      <c r="L49" s="64">
        <v>304540</v>
      </c>
      <c r="M49" s="124">
        <f>+L49/E49</f>
        <v>0.9036795252225519</v>
      </c>
    </row>
    <row r="50" spans="1:13">
      <c r="A50" s="27" t="s">
        <v>73</v>
      </c>
      <c r="B50" s="140" t="s">
        <v>78</v>
      </c>
      <c r="C50" s="27" t="s">
        <v>72</v>
      </c>
      <c r="D50" s="27" t="s">
        <v>5</v>
      </c>
      <c r="E50" s="33">
        <v>174354</v>
      </c>
      <c r="F50" s="30"/>
      <c r="G50" s="30">
        <v>0</v>
      </c>
      <c r="H50" s="30">
        <v>0</v>
      </c>
      <c r="I50" s="64">
        <v>78839</v>
      </c>
      <c r="J50" s="64">
        <v>0</v>
      </c>
      <c r="K50" s="64">
        <f t="shared" si="0"/>
        <v>0</v>
      </c>
      <c r="L50" s="64">
        <v>78839</v>
      </c>
      <c r="M50" s="124">
        <f>+L50/E50</f>
        <v>0.4521777533064914</v>
      </c>
    </row>
    <row r="51" spans="1:13">
      <c r="A51" s="27" t="s">
        <v>73</v>
      </c>
      <c r="B51" s="140" t="s">
        <v>77</v>
      </c>
      <c r="C51" s="27" t="s">
        <v>72</v>
      </c>
      <c r="D51" s="27" t="s">
        <v>5</v>
      </c>
      <c r="E51" s="33">
        <v>334950</v>
      </c>
      <c r="F51" s="30"/>
      <c r="G51" s="30">
        <v>0</v>
      </c>
      <c r="H51" s="30">
        <v>0</v>
      </c>
      <c r="I51" s="64">
        <v>0</v>
      </c>
      <c r="J51" s="64">
        <v>0</v>
      </c>
      <c r="K51" s="64">
        <f t="shared" si="0"/>
        <v>0</v>
      </c>
      <c r="L51" s="64"/>
      <c r="M51" s="124"/>
    </row>
    <row r="52" spans="1:13">
      <c r="A52" s="27" t="s">
        <v>73</v>
      </c>
      <c r="B52" s="140" t="s">
        <v>76</v>
      </c>
      <c r="C52" s="27" t="s">
        <v>72</v>
      </c>
      <c r="D52" s="27" t="s">
        <v>5</v>
      </c>
      <c r="E52" s="33">
        <v>139484</v>
      </c>
      <c r="F52" s="30"/>
      <c r="G52" s="30">
        <v>0</v>
      </c>
      <c r="H52" s="30">
        <v>0</v>
      </c>
      <c r="I52" s="64">
        <v>0</v>
      </c>
      <c r="J52" s="64">
        <v>0</v>
      </c>
      <c r="K52" s="64">
        <f t="shared" si="0"/>
        <v>0</v>
      </c>
      <c r="L52" s="64"/>
      <c r="M52" s="124"/>
    </row>
    <row r="53" spans="1:13">
      <c r="A53" s="27" t="s">
        <v>73</v>
      </c>
      <c r="B53" s="140" t="s">
        <v>75</v>
      </c>
      <c r="C53" s="27" t="s">
        <v>72</v>
      </c>
      <c r="D53" s="27" t="s">
        <v>5</v>
      </c>
      <c r="E53" s="33">
        <v>348709</v>
      </c>
      <c r="F53" s="30"/>
      <c r="G53" s="30">
        <v>0</v>
      </c>
      <c r="H53" s="30">
        <v>0</v>
      </c>
      <c r="I53" s="64">
        <v>0</v>
      </c>
      <c r="J53" s="64">
        <v>0</v>
      </c>
      <c r="K53" s="64">
        <f t="shared" si="0"/>
        <v>0</v>
      </c>
      <c r="L53" s="64"/>
      <c r="M53" s="124"/>
    </row>
    <row r="54" spans="1:13">
      <c r="A54" s="27" t="s">
        <v>73</v>
      </c>
      <c r="B54" s="140" t="s">
        <v>74</v>
      </c>
      <c r="C54" s="27" t="s">
        <v>72</v>
      </c>
      <c r="D54" s="27" t="s">
        <v>5</v>
      </c>
      <c r="E54" s="33">
        <v>87177</v>
      </c>
      <c r="F54" s="30"/>
      <c r="G54" s="30">
        <v>0</v>
      </c>
      <c r="H54" s="30">
        <v>0</v>
      </c>
      <c r="I54" s="64">
        <v>0</v>
      </c>
      <c r="J54" s="64">
        <v>0</v>
      </c>
      <c r="K54" s="64">
        <f t="shared" si="0"/>
        <v>0</v>
      </c>
      <c r="L54" s="64"/>
      <c r="M54" s="124"/>
    </row>
    <row r="55" spans="1:13">
      <c r="A55" s="27" t="s">
        <v>73</v>
      </c>
      <c r="B55" s="140" t="s">
        <v>71</v>
      </c>
      <c r="C55" s="27" t="s">
        <v>72</v>
      </c>
      <c r="D55" s="27" t="s">
        <v>5</v>
      </c>
      <c r="E55" s="33">
        <v>479474</v>
      </c>
      <c r="F55" s="30"/>
      <c r="G55" s="30">
        <v>0</v>
      </c>
      <c r="H55" s="30">
        <v>0</v>
      </c>
      <c r="I55" s="64">
        <v>0</v>
      </c>
      <c r="J55" s="64">
        <v>0</v>
      </c>
      <c r="K55" s="64">
        <f t="shared" si="0"/>
        <v>0</v>
      </c>
      <c r="L55" s="64"/>
      <c r="M55" s="124"/>
    </row>
    <row r="56" spans="1:13">
      <c r="A56" s="19"/>
      <c r="B56" s="141"/>
      <c r="C56" s="19"/>
      <c r="D56" s="19"/>
      <c r="E56" s="20"/>
      <c r="F56" s="31"/>
      <c r="G56" s="31"/>
      <c r="H56" s="31">
        <v>0</v>
      </c>
      <c r="I56" s="73">
        <v>0</v>
      </c>
      <c r="J56" s="73">
        <v>0</v>
      </c>
      <c r="K56" s="73">
        <f t="shared" si="0"/>
        <v>0</v>
      </c>
      <c r="L56" s="73"/>
      <c r="M56" s="128"/>
    </row>
    <row r="57" spans="1:13">
      <c r="A57" s="27" t="s">
        <v>61</v>
      </c>
      <c r="B57" s="140" t="s">
        <v>59</v>
      </c>
      <c r="C57" s="27" t="s">
        <v>66</v>
      </c>
      <c r="D57" s="27" t="s">
        <v>65</v>
      </c>
      <c r="E57" s="28">
        <v>16638000</v>
      </c>
      <c r="F57" s="30">
        <v>482730</v>
      </c>
      <c r="G57" s="30">
        <v>793364</v>
      </c>
      <c r="H57" s="30">
        <v>291712</v>
      </c>
      <c r="I57" s="64">
        <v>665000</v>
      </c>
      <c r="J57" s="64">
        <v>322902</v>
      </c>
      <c r="K57" s="64">
        <f t="shared" si="0"/>
        <v>327564</v>
      </c>
      <c r="L57" s="64">
        <v>2883272</v>
      </c>
      <c r="M57" s="124">
        <f>+L57/E57</f>
        <v>0.17329438634451255</v>
      </c>
    </row>
    <row r="58" spans="1:13">
      <c r="A58" s="27" t="s">
        <v>61</v>
      </c>
      <c r="B58" s="140"/>
      <c r="C58" s="27" t="s">
        <v>64</v>
      </c>
      <c r="D58" s="27" t="s">
        <v>63</v>
      </c>
      <c r="E58" s="28">
        <v>4991000</v>
      </c>
      <c r="F58" s="30"/>
      <c r="G58" s="30">
        <v>478220</v>
      </c>
      <c r="H58" s="30">
        <v>0</v>
      </c>
      <c r="I58" s="64">
        <v>370976</v>
      </c>
      <c r="J58" s="64">
        <v>0</v>
      </c>
      <c r="K58" s="64">
        <f t="shared" si="0"/>
        <v>103834</v>
      </c>
      <c r="L58" s="64">
        <v>953030</v>
      </c>
      <c r="M58" s="124">
        <f>+L58/E58</f>
        <v>0.19094970947705869</v>
      </c>
    </row>
    <row r="59" spans="1:13">
      <c r="A59" s="27" t="s">
        <v>61</v>
      </c>
      <c r="B59" s="140"/>
      <c r="C59" s="27" t="s">
        <v>47</v>
      </c>
      <c r="D59" s="27" t="s">
        <v>62</v>
      </c>
      <c r="E59" s="28">
        <v>2080000</v>
      </c>
      <c r="F59" s="30"/>
      <c r="G59" s="30">
        <v>0</v>
      </c>
      <c r="H59" s="30">
        <v>0</v>
      </c>
      <c r="I59" s="64">
        <v>0</v>
      </c>
      <c r="J59" s="64">
        <v>0</v>
      </c>
      <c r="K59" s="64">
        <f t="shared" si="0"/>
        <v>0</v>
      </c>
      <c r="L59" s="64"/>
      <c r="M59" s="124"/>
    </row>
    <row r="60" spans="1:13">
      <c r="A60" s="27" t="s">
        <v>61</v>
      </c>
      <c r="B60" s="140"/>
      <c r="C60" s="27" t="s">
        <v>17</v>
      </c>
      <c r="D60" s="27" t="s">
        <v>22</v>
      </c>
      <c r="E60" s="28">
        <v>4716000</v>
      </c>
      <c r="F60" s="30">
        <v>53234</v>
      </c>
      <c r="G60" s="30">
        <v>40705</v>
      </c>
      <c r="H60" s="30">
        <v>40706</v>
      </c>
      <c r="I60" s="64">
        <v>114819</v>
      </c>
      <c r="J60" s="64">
        <v>0</v>
      </c>
      <c r="K60" s="64">
        <f t="shared" si="0"/>
        <v>44046</v>
      </c>
      <c r="L60" s="64">
        <v>293510</v>
      </c>
      <c r="M60" s="124">
        <f>+L60/E60</f>
        <v>6.2237065309584394E-2</v>
      </c>
    </row>
    <row r="61" spans="1:13">
      <c r="A61" s="27" t="s">
        <v>61</v>
      </c>
      <c r="B61" s="140"/>
      <c r="C61" s="27" t="s">
        <v>48</v>
      </c>
      <c r="D61" s="27" t="s">
        <v>60</v>
      </c>
      <c r="E61" s="28">
        <v>6933000</v>
      </c>
      <c r="F61" s="30"/>
      <c r="G61" s="30">
        <v>0</v>
      </c>
      <c r="H61" s="30">
        <v>0</v>
      </c>
      <c r="I61" s="64">
        <v>0</v>
      </c>
      <c r="J61" s="64">
        <v>0</v>
      </c>
      <c r="K61" s="64">
        <f t="shared" si="0"/>
        <v>0</v>
      </c>
      <c r="L61" s="64"/>
      <c r="M61" s="124"/>
    </row>
    <row r="62" spans="1:13">
      <c r="A62" s="19"/>
      <c r="B62" s="141"/>
      <c r="C62" s="19"/>
      <c r="D62" s="19"/>
      <c r="E62" s="20"/>
      <c r="F62" s="31"/>
      <c r="G62" s="31"/>
      <c r="H62" s="31">
        <v>0</v>
      </c>
      <c r="I62" s="73">
        <v>0</v>
      </c>
      <c r="J62" s="73">
        <v>0</v>
      </c>
      <c r="K62" s="73">
        <f t="shared" si="0"/>
        <v>0</v>
      </c>
      <c r="L62" s="73"/>
      <c r="M62" s="128"/>
    </row>
    <row r="63" spans="1:13">
      <c r="A63" s="27" t="s">
        <v>56</v>
      </c>
      <c r="B63" s="140" t="s">
        <v>52</v>
      </c>
      <c r="C63" s="27" t="s">
        <v>17</v>
      </c>
      <c r="D63" s="27" t="s">
        <v>58</v>
      </c>
      <c r="E63" s="28">
        <v>195000</v>
      </c>
      <c r="F63" s="30"/>
      <c r="G63" s="30">
        <v>0</v>
      </c>
      <c r="H63" s="30">
        <v>0</v>
      </c>
      <c r="I63" s="64">
        <v>0</v>
      </c>
      <c r="J63" s="64">
        <v>0</v>
      </c>
      <c r="K63" s="64">
        <f t="shared" si="0"/>
        <v>0</v>
      </c>
      <c r="L63" s="64"/>
      <c r="M63" s="124"/>
    </row>
    <row r="64" spans="1:13">
      <c r="A64" s="27" t="s">
        <v>56</v>
      </c>
      <c r="B64" s="140"/>
      <c r="C64" s="27" t="s">
        <v>6</v>
      </c>
      <c r="D64" s="27" t="s">
        <v>46</v>
      </c>
      <c r="E64" s="28">
        <v>3897000</v>
      </c>
      <c r="F64" s="30">
        <v>21000</v>
      </c>
      <c r="G64" s="30">
        <v>41200</v>
      </c>
      <c r="H64" s="30">
        <v>21000</v>
      </c>
      <c r="I64" s="64">
        <v>0</v>
      </c>
      <c r="J64" s="64">
        <v>21080</v>
      </c>
      <c r="K64" s="64">
        <f t="shared" si="0"/>
        <v>58000</v>
      </c>
      <c r="L64" s="64">
        <v>162280</v>
      </c>
      <c r="M64" s="124">
        <f>+L64/E64</f>
        <v>4.1642288940210416E-2</v>
      </c>
    </row>
    <row r="65" spans="1:13">
      <c r="A65" s="27" t="s">
        <v>56</v>
      </c>
      <c r="B65" s="140"/>
      <c r="C65" s="27" t="s">
        <v>57</v>
      </c>
      <c r="D65" s="27" t="s">
        <v>43</v>
      </c>
      <c r="E65" s="28">
        <v>8964000</v>
      </c>
      <c r="F65" s="30"/>
      <c r="G65" s="30">
        <v>4812</v>
      </c>
      <c r="H65" s="30">
        <v>8447</v>
      </c>
      <c r="I65" s="64">
        <v>18020</v>
      </c>
      <c r="J65" s="64">
        <v>22738</v>
      </c>
      <c r="K65" s="64">
        <f t="shared" si="0"/>
        <v>23576</v>
      </c>
      <c r="L65" s="64">
        <v>77593</v>
      </c>
      <c r="M65" s="124">
        <f>+L65/E65</f>
        <v>8.6560687193217318E-3</v>
      </c>
    </row>
    <row r="66" spans="1:13">
      <c r="A66" s="27" t="s">
        <v>56</v>
      </c>
      <c r="B66" s="140"/>
      <c r="C66" s="27" t="s">
        <v>55</v>
      </c>
      <c r="D66" s="27" t="s">
        <v>39</v>
      </c>
      <c r="E66" s="28">
        <v>3897000</v>
      </c>
      <c r="F66" s="30">
        <v>98734</v>
      </c>
      <c r="G66" s="30">
        <v>110863</v>
      </c>
      <c r="H66" s="30">
        <v>13768</v>
      </c>
      <c r="I66" s="64">
        <v>181053</v>
      </c>
      <c r="J66" s="64">
        <v>34632</v>
      </c>
      <c r="K66" s="64">
        <f t="shared" si="0"/>
        <v>136048</v>
      </c>
      <c r="L66" s="64">
        <v>575098</v>
      </c>
      <c r="M66" s="124">
        <f>+L66/E66</f>
        <v>0.14757454452142674</v>
      </c>
    </row>
    <row r="67" spans="1:13">
      <c r="A67" s="27" t="s">
        <v>54</v>
      </c>
      <c r="B67" s="140"/>
      <c r="C67" s="27" t="s">
        <v>53</v>
      </c>
      <c r="D67" s="27" t="s">
        <v>5</v>
      </c>
      <c r="E67" s="28">
        <v>585000</v>
      </c>
      <c r="F67" s="30"/>
      <c r="G67" s="30">
        <v>0</v>
      </c>
      <c r="H67" s="30">
        <v>0</v>
      </c>
      <c r="I67" s="64">
        <v>0</v>
      </c>
      <c r="J67" s="64">
        <v>0</v>
      </c>
      <c r="K67" s="64">
        <f t="shared" si="0"/>
        <v>0</v>
      </c>
      <c r="L67" s="64"/>
      <c r="M67" s="124"/>
    </row>
    <row r="68" spans="1:13">
      <c r="A68" s="19"/>
      <c r="B68" s="141"/>
      <c r="C68" s="19"/>
      <c r="D68" s="19"/>
      <c r="E68" s="20"/>
      <c r="F68" s="31"/>
      <c r="G68" s="31"/>
      <c r="H68" s="31">
        <v>0</v>
      </c>
      <c r="I68" s="73">
        <v>0</v>
      </c>
      <c r="J68" s="73">
        <v>0</v>
      </c>
      <c r="K68" s="73">
        <f t="shared" si="0"/>
        <v>0</v>
      </c>
      <c r="L68" s="73"/>
      <c r="M68" s="128"/>
    </row>
    <row r="69" spans="1:13">
      <c r="A69" s="27" t="s">
        <v>41</v>
      </c>
      <c r="B69" s="140" t="s">
        <v>38</v>
      </c>
      <c r="C69" s="27" t="s">
        <v>51</v>
      </c>
      <c r="D69" s="27" t="s">
        <v>49</v>
      </c>
      <c r="E69" s="28">
        <v>3007000</v>
      </c>
      <c r="F69" s="30"/>
      <c r="G69" s="30">
        <v>0</v>
      </c>
      <c r="H69" s="30">
        <v>0</v>
      </c>
      <c r="I69" s="64">
        <v>0</v>
      </c>
      <c r="J69" s="64">
        <v>0</v>
      </c>
      <c r="K69" s="64">
        <f t="shared" ref="K69:K78" si="1">+L69-(SUM(F69:J69))</f>
        <v>0</v>
      </c>
      <c r="L69" s="64"/>
      <c r="M69" s="124"/>
    </row>
    <row r="70" spans="1:13">
      <c r="A70" s="27" t="s">
        <v>41</v>
      </c>
      <c r="B70" s="140"/>
      <c r="C70" s="27" t="s">
        <v>50</v>
      </c>
      <c r="D70" s="27" t="s">
        <v>49</v>
      </c>
      <c r="E70" s="28">
        <v>451000</v>
      </c>
      <c r="F70" s="30"/>
      <c r="G70" s="30">
        <v>0</v>
      </c>
      <c r="H70" s="30">
        <v>0</v>
      </c>
      <c r="I70" s="64">
        <v>0</v>
      </c>
      <c r="J70" s="64">
        <v>0</v>
      </c>
      <c r="K70" s="64">
        <f t="shared" si="1"/>
        <v>0</v>
      </c>
      <c r="L70" s="64"/>
      <c r="M70" s="124"/>
    </row>
    <row r="71" spans="1:13">
      <c r="A71" s="27" t="s">
        <v>41</v>
      </c>
      <c r="B71" s="140"/>
      <c r="C71" s="27" t="s">
        <v>48</v>
      </c>
      <c r="D71" s="27" t="s">
        <v>46</v>
      </c>
      <c r="E71" s="28">
        <v>451000</v>
      </c>
      <c r="F71" s="30"/>
      <c r="G71" s="30">
        <v>0</v>
      </c>
      <c r="H71" s="30">
        <v>0</v>
      </c>
      <c r="I71" s="64">
        <v>0</v>
      </c>
      <c r="J71" s="64">
        <v>0</v>
      </c>
      <c r="K71" s="64">
        <f t="shared" si="1"/>
        <v>0</v>
      </c>
      <c r="L71" s="64"/>
      <c r="M71" s="124"/>
    </row>
    <row r="72" spans="1:13">
      <c r="A72" s="27" t="s">
        <v>41</v>
      </c>
      <c r="B72" s="140"/>
      <c r="C72" s="27" t="s">
        <v>47</v>
      </c>
      <c r="D72" s="27" t="s">
        <v>46</v>
      </c>
      <c r="E72" s="28">
        <v>68000</v>
      </c>
      <c r="F72" s="30"/>
      <c r="G72" s="30">
        <v>0</v>
      </c>
      <c r="H72" s="30">
        <v>0</v>
      </c>
      <c r="I72" s="64">
        <v>0</v>
      </c>
      <c r="J72" s="64">
        <v>0</v>
      </c>
      <c r="K72" s="64">
        <f t="shared" si="1"/>
        <v>0</v>
      </c>
      <c r="L72" s="64"/>
      <c r="M72" s="124"/>
    </row>
    <row r="73" spans="1:13">
      <c r="A73" s="27" t="s">
        <v>41</v>
      </c>
      <c r="B73" s="140"/>
      <c r="C73" s="27" t="s">
        <v>45</v>
      </c>
      <c r="D73" s="27" t="s">
        <v>43</v>
      </c>
      <c r="E73" s="28">
        <v>704000</v>
      </c>
      <c r="F73" s="30"/>
      <c r="G73" s="30">
        <v>0</v>
      </c>
      <c r="H73" s="30">
        <v>0</v>
      </c>
      <c r="I73" s="64">
        <v>0</v>
      </c>
      <c r="J73" s="64">
        <v>0</v>
      </c>
      <c r="K73" s="64">
        <f t="shared" si="1"/>
        <v>0</v>
      </c>
      <c r="L73" s="64"/>
      <c r="M73" s="124"/>
    </row>
    <row r="74" spans="1:13">
      <c r="A74" s="27" t="s">
        <v>41</v>
      </c>
      <c r="B74" s="140"/>
      <c r="C74" s="27" t="s">
        <v>44</v>
      </c>
      <c r="D74" s="27" t="s">
        <v>43</v>
      </c>
      <c r="E74" s="28">
        <v>106000</v>
      </c>
      <c r="F74" s="30"/>
      <c r="G74" s="30">
        <v>0</v>
      </c>
      <c r="H74" s="30">
        <v>0</v>
      </c>
      <c r="I74" s="64">
        <v>0</v>
      </c>
      <c r="J74" s="64">
        <v>0</v>
      </c>
      <c r="K74" s="64">
        <f t="shared" si="1"/>
        <v>0</v>
      </c>
      <c r="L74" s="64"/>
      <c r="M74" s="124"/>
    </row>
    <row r="75" spans="1:13">
      <c r="A75" s="27" t="s">
        <v>41</v>
      </c>
      <c r="B75" s="140"/>
      <c r="C75" s="27" t="s">
        <v>42</v>
      </c>
      <c r="D75" s="27" t="s">
        <v>39</v>
      </c>
      <c r="E75" s="28">
        <v>2255000</v>
      </c>
      <c r="F75" s="30"/>
      <c r="G75" s="30">
        <v>0</v>
      </c>
      <c r="H75" s="30">
        <v>0</v>
      </c>
      <c r="I75" s="64">
        <v>0</v>
      </c>
      <c r="J75" s="64">
        <v>0</v>
      </c>
      <c r="K75" s="64">
        <f t="shared" si="1"/>
        <v>0</v>
      </c>
      <c r="L75" s="64"/>
      <c r="M75" s="124"/>
    </row>
    <row r="76" spans="1:13">
      <c r="A76" s="27" t="s">
        <v>41</v>
      </c>
      <c r="B76" s="140"/>
      <c r="C76" s="27" t="s">
        <v>40</v>
      </c>
      <c r="D76" s="27" t="s">
        <v>39</v>
      </c>
      <c r="E76" s="28">
        <v>338000</v>
      </c>
      <c r="F76" s="30"/>
      <c r="G76" s="30">
        <v>0</v>
      </c>
      <c r="H76" s="30">
        <v>0</v>
      </c>
      <c r="I76" s="64">
        <v>0</v>
      </c>
      <c r="J76" s="64">
        <v>0</v>
      </c>
      <c r="K76" s="64">
        <f t="shared" si="1"/>
        <v>0</v>
      </c>
      <c r="L76" s="64"/>
      <c r="M76" s="124"/>
    </row>
    <row r="77" spans="1:13">
      <c r="A77" s="19"/>
      <c r="B77" s="141"/>
      <c r="C77" s="19"/>
      <c r="D77" s="19"/>
      <c r="E77" s="20"/>
      <c r="F77" s="31"/>
      <c r="G77" s="31"/>
      <c r="H77" s="31">
        <v>0</v>
      </c>
      <c r="I77" s="73">
        <v>0</v>
      </c>
      <c r="J77" s="73">
        <v>0</v>
      </c>
      <c r="K77" s="73">
        <f t="shared" si="1"/>
        <v>0</v>
      </c>
      <c r="L77" s="73"/>
      <c r="M77" s="129"/>
    </row>
    <row r="78" spans="1:13">
      <c r="A78" s="27" t="s">
        <v>37</v>
      </c>
      <c r="B78" s="140" t="s">
        <v>34</v>
      </c>
      <c r="C78" s="27" t="s">
        <v>36</v>
      </c>
      <c r="D78" s="27" t="s">
        <v>35</v>
      </c>
      <c r="E78" s="28">
        <v>358000</v>
      </c>
      <c r="F78" s="30">
        <v>7500</v>
      </c>
      <c r="G78" s="30">
        <v>6000</v>
      </c>
      <c r="H78" s="30">
        <v>11160</v>
      </c>
      <c r="I78" s="64">
        <v>11625</v>
      </c>
      <c r="J78" s="74">
        <v>5100</v>
      </c>
      <c r="K78" s="74">
        <f t="shared" si="1"/>
        <v>0</v>
      </c>
      <c r="L78" s="74">
        <v>41385</v>
      </c>
      <c r="M78" s="124">
        <f>+L78/E78</f>
        <v>0.11560055865921788</v>
      </c>
    </row>
    <row r="79" spans="1:13">
      <c r="A79" s="53" t="s">
        <v>33</v>
      </c>
      <c r="B79" s="27"/>
      <c r="C79" s="27"/>
      <c r="D79" s="27"/>
      <c r="E79" s="27"/>
      <c r="F79" s="27"/>
      <c r="G79" s="27"/>
      <c r="H79" s="27"/>
      <c r="I79" s="25">
        <v>0</v>
      </c>
      <c r="J79" s="74">
        <f>L79-(F79+G79+H79+I79)</f>
        <v>0</v>
      </c>
      <c r="K79" s="74"/>
      <c r="L79" s="74"/>
      <c r="M79" s="124"/>
    </row>
  </sheetData>
  <pageMargins left="0" right="0" top="0" bottom="0" header="0" footer="0"/>
  <pageSetup scale="6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RowHeight="13.2"/>
  <sheetData>
    <row r="1" spans="1:1">
      <c r="A1" t="str">
        <f ca="1">CELL("filename")</f>
        <v>R:\_Trade Programs\_Import Policies\05 Sugar Dairy TAA Restricted\Dairy\CIRCULAR\2018\[Dairy Import circular July 2018.xlsx]Table 4 FTA Imports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Table 1 Licensed Imports</vt:lpstr>
      <vt:lpstr>Table 2 High-Duty Imports</vt:lpstr>
      <vt:lpstr>Table 3  Non-Licensed Imports</vt:lpstr>
      <vt:lpstr>Table 4 FTA Imports</vt:lpstr>
      <vt:lpstr>Sheet2</vt:lpstr>
      <vt:lpstr>'Table 1 Licensed Imports'!Print_Area</vt:lpstr>
      <vt:lpstr>'Table 2 High-Duty Imports'!Print_Area</vt:lpstr>
      <vt:lpstr>'Table 3  Non-Licensed Imports'!Print_Area</vt:lpstr>
      <vt:lpstr>'Table 4 FTA Imports'!Print_Area</vt:lpstr>
      <vt:lpstr>'Table 1 Licensed Imports'!Print_Titles</vt:lpstr>
      <vt:lpstr>'Table 2 High-Duty Imports'!Print_Titles</vt:lpstr>
      <vt:lpstr>'Table 3  Non-Licensed Imports'!Print_Titles</vt:lpstr>
      <vt:lpstr>'Table 4 FTA Imports'!Print_Titles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2017-10-17T16:58:49Z</dcterms:created>
  <dcterms:modified xsi:type="dcterms:W3CDTF">2018-07-17T21:37:29Z</dcterms:modified>
</cp:coreProperties>
</file>