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/>
  <xr:revisionPtr revIDLastSave="0" documentId="13_ncr:1_{BE2D769B-A162-42E9-8779-71B80171B73C}" xr6:coauthVersionLast="47" xr6:coauthVersionMax="47" xr10:uidLastSave="{00000000-0000-0000-0000-000000000000}"/>
  <bookViews>
    <workbookView xWindow="-110" yWindow="-110" windowWidth="19420" windowHeight="10420" firstSheet="2" activeTab="2" xr2:uid="{00000000-000D-0000-FFFF-FFFF00000000}"/>
  </bookViews>
  <sheets>
    <sheet name="Sheet1" sheetId="21" state="hidden" r:id="rId1"/>
    <sheet name="tabe" sheetId="18" state="hidden" r:id="rId2"/>
    <sheet name="Licenses Imports" sheetId="29" r:id="rId3"/>
    <sheet name="High Duty" sheetId="14" r:id="rId4"/>
    <sheet name="Table 3  Non-Licensed Imports" sheetId="7" r:id="rId5"/>
    <sheet name="Table 4 FTA Imports" sheetId="8" r:id="rId6"/>
    <sheet name="Sheet2" sheetId="11" state="hidden" r:id="rId7"/>
  </sheets>
  <externalReferences>
    <externalReference r:id="rId8"/>
  </externalReferences>
  <definedNames>
    <definedName name="CCCInv">#REF!</definedName>
    <definedName name="CertificateGains">#REF!</definedName>
    <definedName name="ComplyAcres">#REF!</definedName>
    <definedName name="ContractPaymentAcres">#REF!</definedName>
    <definedName name="CountercyclicalPaymentRate">#REF!</definedName>
    <definedName name="CountercyclicalPayments">#REF!</definedName>
    <definedName name="CountercyclicalPaymentYield">#REF!</definedName>
    <definedName name="CRPHistory">#REF!</definedName>
    <definedName name="CRPPayments">#REF!</definedName>
    <definedName name="DiffUnaccounted">#REF!</definedName>
    <definedName name="DirectCounterCyclicalPayments">#REF!</definedName>
    <definedName name="DirectPaymentRate">#REF!</definedName>
    <definedName name="DirectPayments">#REF!</definedName>
    <definedName name="DirectPaymentsExtract">[1]ExtractFileForDirect!#REF!</definedName>
    <definedName name="DirectPaymentYield">#REF!</definedName>
    <definedName name="Domestic">#REF!</definedName>
    <definedName name="Effective">#REF!</definedName>
    <definedName name="EV__LASTREFTIME__" hidden="1">38283.519537037</definedName>
    <definedName name="ExcelName13">#N/A</definedName>
    <definedName name="FarmValueOfProd">#REF!</definedName>
    <definedName name="FISCAL">#REF!</definedName>
    <definedName name="FixedDecoupledPayments">#REF!</definedName>
    <definedName name="FreeStocks">#REF!</definedName>
    <definedName name="HarvestedAcres">#REF!</definedName>
    <definedName name="HarvestedYield">#REF!</definedName>
    <definedName name="Hoja1_Query">#N/A</definedName>
    <definedName name="Imports">#REF!</definedName>
    <definedName name="LDPs">#REF!</definedName>
    <definedName name="LoanDeficiencyPayments">#REF!</definedName>
    <definedName name="LoanRate">#REF!</definedName>
    <definedName name="LoanRePaymntRate">#REF!</definedName>
    <definedName name="LoansCertGains">#REF!</definedName>
    <definedName name="LoansCertPurchasesCwt">#REF!</definedName>
    <definedName name="LoansCertPurchasesDoll">#REF!</definedName>
    <definedName name="LoansOutstanding">#REF!</definedName>
    <definedName name="LoansRepaidCYFY_2">#REF!</definedName>
    <definedName name="MarketingLoanWriteOffs">#REF!</definedName>
    <definedName name="Marketings">#REF!</definedName>
    <definedName name="MarketReturns">#REF!</definedName>
    <definedName name="MO_GoatsClipped">#REF!</definedName>
    <definedName name="MO_LDPs">#REF!</definedName>
    <definedName name="MO_LoanDeficiencyPayments">#REF!</definedName>
    <definedName name="MO_LoansMadeByCwt">#REF!</definedName>
    <definedName name="MO_LoansMadeByDoll">#REF!</definedName>
    <definedName name="MO_LoansRepaidByCwt">#REF!</definedName>
    <definedName name="MO_LoansRepaidByDoll">#REF!</definedName>
    <definedName name="MO_MarketingLoanWriteOffs">#REF!</definedName>
    <definedName name="MO_Marketings">#REF!</definedName>
    <definedName name="MO_MarketReturns">#REF!</definedName>
    <definedName name="MO_Yield">#REF!</definedName>
    <definedName name="MohairPayments">#REF!</definedName>
    <definedName name="new_table">#REF!</definedName>
    <definedName name="NumberGoatsClipped">#REF!</definedName>
    <definedName name="OldTable">#REF!</definedName>
    <definedName name="OTHER">#REF!</definedName>
    <definedName name="PlantedAcres">#REF!</definedName>
    <definedName name="price">#REF!</definedName>
    <definedName name="_xlnm.Print_Area" localSheetId="3">'High Duty'!$A$1:$K$154</definedName>
    <definedName name="_xlnm.Print_Area" localSheetId="4">'Table 3  Non-Licensed Imports'!$A$1:$S$41</definedName>
    <definedName name="_xlnm.Print_Area" localSheetId="5">'Table 4 FTA Imports'!$A$1:$S$65</definedName>
    <definedName name="_xlnm.Print_Area">#N/A</definedName>
    <definedName name="_xlnm.Print_Titles" localSheetId="3">'High Duty'!$1:$4</definedName>
    <definedName name="_xlnm.Print_Titles" localSheetId="4">'Table 3  Non-Licensed Imports'!$1:$2</definedName>
    <definedName name="_xlnm.Print_Titles" localSheetId="5">'Table 4 FTA Imports'!$1:$2</definedName>
    <definedName name="_xlnm.Print_Titles">#N/A</definedName>
    <definedName name="Production">#REF!</definedName>
    <definedName name="ProductionFlexibilityPayments">#REF!</definedName>
    <definedName name="SAP">#REF!</definedName>
    <definedName name="SupportPrice">#REF!</definedName>
    <definedName name="TargetPrice">#REF!</definedName>
    <definedName name="WO_BeginningStocks">#REF!</definedName>
    <definedName name="WO_DiffUnAccted">#REF!</definedName>
    <definedName name="WO_DomesticUse">#REF!</definedName>
    <definedName name="WO_Exports">#REF!</definedName>
    <definedName name="WO_FreeStocks">#REF!</definedName>
    <definedName name="WO_Imports">#REF!</definedName>
    <definedName name="WO_LDPs">#REF!</definedName>
    <definedName name="WO_LDPsPelts">#REF!</definedName>
    <definedName name="WO_LoanDeficiencyPayments">#REF!</definedName>
    <definedName name="WO_LoansMadeByCwt">#REF!</definedName>
    <definedName name="WO_LoansMadeByDoll">#REF!</definedName>
    <definedName name="WO_LoansRepaidByCwt">#REF!</definedName>
    <definedName name="WO_LoansRepaidByDoll">#REF!</definedName>
    <definedName name="WO_MarketingLoanWriteOffs">#REF!</definedName>
    <definedName name="WO_Marketings">#REF!</definedName>
    <definedName name="WO_MarketReturns">#REF!</definedName>
    <definedName name="WO_production">#REF!</definedName>
    <definedName name="WO_SheepShorn">#REF!</definedName>
    <definedName name="WO_ShornWool">#REF!</definedName>
    <definedName name="WO_StockSheep">#REF!</definedName>
    <definedName name="WO_Yield">#REF!</definedName>
    <definedName name="XLSIMSIM" hidden="1">{"Sim",1,"Output 1","MProd!$U$230","1","4","10,000","298503897"}</definedName>
    <definedName name="XLSIMSIM_sub_1" hidden="1">"={""Sim"",48,""Output 1"",""ShortTon!$AS$4"",""Output 2"",""ShortTon!$AS$5"",""Output 3"",""ShortTon!$AS$6"",""Output 4"",""ShortTon!$AS$7"",""Output 5"",""ShortTon!$AS$8"",""Output 6"",""ShortTon!$AS$9"",""Output 7"",""ShortTon!$AS$10"",""Output 8"""</definedName>
    <definedName name="XLSIMSIM_sub_2" hidden="1">",""ShortTon!$AS$11"",""Output 9"",""ShortTon!$AS$12"",""Output 10"",""ShortTon!$AS$13"",""Output 11"",""ShortTon!$AS$14"",""Output 12"",""ShortTon!$AS$15"",""Output 13"",""ShortTon!$AS$16"",""Output 14"",""ShortTon!$AS$17"",""Output 15"",""ShortTon!$"</definedName>
    <definedName name="XLSIMSIM_sub_3" hidden="1">"AS$18"",""Output 16"",""ShortTon!$AS$19"",""Output 17"",""ShortTon!$AS$20"",""Output 18"",""ShortTon!$AS$21"",""Output 19"",""ShortTon!$AS$22"",""Output 20"",""ShortTon!$AS$23"",""Output 21"",""ShortTon!$AS$24"",""Output 22"",""ShortTon!$AS$25"",""Ou"</definedName>
    <definedName name="XLSIMSIM_sub_4" hidden="1">"tput 23"",""ShortTon!$AS$26"",""Output 24"",""ShortTon!$AS$27"",""Output 25"",""ShortTon!$AS$28"",""Output 26"",""ShortTon!$AS$29"",""Output 27"",""ShortTon!$AS$30"",""Output 28"",""ShortTon!$AS$31"",""Output 29"",""ShortTon!$AS$32"",""Output 30"","""</definedName>
    <definedName name="XLSIMSIM_sub_5" hidden="1">"ShortTon!$AS$33"",""Output 31"",""ShortTon!$AS$34"",""Output 32"",""ShortTon!$AS$35"",""Output 33"",""ShortTon!$AS$36"",""Output 34"",""ShortTon!$AS$37"",""Output 35"",""ShortTon!$AS$38"",""Output 36"",""ShortTon!$AS$39"",""Output 37"",""ShortTon!$AS"</definedName>
    <definedName name="XLSIMSIM_sub_6" hidden="1">"$40"",""Output 38"",""ShortTon!$AS$41"",""Output 39"",""ShortTon!$AS$42"",""Output 40"",""ShortTon!$AS$43"",""Output 41"",""ShortTon!$AS$44"",""Output 42"",""ShortTon!$AS$45"",""Output 43"",""ShortTon!$AS$46"",""Output 44"",""ShortTon!$AS$47"",""Outp"</definedName>
    <definedName name="XLSIMSIM_sub_7" hidden="1">"ut 45"",""ShortTon!$AS$48"",""Output 46"",""ShortTon!$AS$49"",""Output 47"",""ShortTon!$AS$50"",""Output 48"",""ShortTon!$AS$51"",""2"",""3"",""2,000"",""298503897""}"</definedName>
    <definedName name="Yield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3" i="8" l="1"/>
  <c r="O9" i="8"/>
  <c r="O5" i="7"/>
  <c r="O4" i="8"/>
  <c r="O5" i="8"/>
  <c r="O63" i="8"/>
  <c r="O62" i="8"/>
  <c r="O61" i="8"/>
  <c r="O60" i="8"/>
  <c r="O59" i="8"/>
  <c r="O58" i="8"/>
  <c r="O57" i="8"/>
  <c r="O56" i="8"/>
  <c r="O52" i="8"/>
  <c r="O51" i="8"/>
  <c r="O50" i="8"/>
  <c r="O49" i="8"/>
  <c r="O48" i="8"/>
  <c r="O47" i="8"/>
  <c r="O46" i="8"/>
  <c r="O45" i="8"/>
  <c r="O42" i="8"/>
  <c r="O41" i="8"/>
  <c r="O37" i="8"/>
  <c r="O36" i="8"/>
  <c r="O35" i="8"/>
  <c r="O34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8" i="8"/>
  <c r="O7" i="8"/>
  <c r="O6" i="8"/>
  <c r="O39" i="7"/>
  <c r="O38" i="7"/>
  <c r="O37" i="7"/>
  <c r="O36" i="7"/>
  <c r="O35" i="7"/>
  <c r="O34" i="7"/>
  <c r="O32" i="7"/>
  <c r="O30" i="7"/>
  <c r="O29" i="7"/>
  <c r="O27" i="7"/>
  <c r="O24" i="7"/>
  <c r="O23" i="7"/>
  <c r="O22" i="7"/>
  <c r="O21" i="7"/>
  <c r="O20" i="7"/>
  <c r="O19" i="7"/>
  <c r="O18" i="7"/>
  <c r="O17" i="7"/>
  <c r="O16" i="7"/>
  <c r="O15" i="7"/>
  <c r="O12" i="7"/>
  <c r="O11" i="7"/>
  <c r="O10" i="7"/>
  <c r="O9" i="7"/>
  <c r="O8" i="7"/>
  <c r="O7" i="7"/>
  <c r="O4" i="7"/>
  <c r="J154" i="14"/>
  <c r="J153" i="14"/>
  <c r="J152" i="14"/>
  <c r="J149" i="14"/>
  <c r="J146" i="14"/>
  <c r="J145" i="14"/>
  <c r="J144" i="14"/>
  <c r="J141" i="14"/>
  <c r="J140" i="14"/>
  <c r="J139" i="14"/>
  <c r="J138" i="14"/>
  <c r="J137" i="14"/>
  <c r="J136" i="14"/>
  <c r="J133" i="14"/>
  <c r="J132" i="14"/>
  <c r="J131" i="14"/>
  <c r="J130" i="14"/>
  <c r="J129" i="14"/>
  <c r="J128" i="14"/>
  <c r="J127" i="14"/>
  <c r="J126" i="14"/>
  <c r="J125" i="14"/>
  <c r="J124" i="14"/>
  <c r="J123" i="14"/>
  <c r="J122" i="14"/>
  <c r="J119" i="14"/>
  <c r="J115" i="14"/>
  <c r="J114" i="14"/>
  <c r="J113" i="14"/>
  <c r="J112" i="14"/>
  <c r="J111" i="14"/>
  <c r="J110" i="14"/>
  <c r="J109" i="14"/>
  <c r="J108" i="14"/>
  <c r="J107" i="14"/>
  <c r="J104" i="14"/>
  <c r="J103" i="14"/>
  <c r="J102" i="14"/>
  <c r="J101" i="14"/>
  <c r="J100" i="14"/>
  <c r="J99" i="14"/>
  <c r="J98" i="14"/>
  <c r="J97" i="14"/>
  <c r="J96" i="14"/>
  <c r="J95" i="14"/>
  <c r="J64" i="14"/>
  <c r="J65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3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6" i="14"/>
  <c r="J45" i="14"/>
  <c r="J40" i="14"/>
  <c r="J42" i="14"/>
  <c r="J41" i="14"/>
  <c r="J39" i="14"/>
  <c r="J38" i="14"/>
  <c r="J37" i="14"/>
  <c r="J36" i="14"/>
  <c r="J35" i="14"/>
  <c r="J26" i="14"/>
  <c r="J25" i="14"/>
  <c r="J32" i="14"/>
  <c r="J31" i="14"/>
  <c r="J30" i="14"/>
  <c r="J29" i="14"/>
  <c r="J28" i="14"/>
  <c r="J27" i="14"/>
  <c r="J17" i="14"/>
  <c r="J22" i="14"/>
  <c r="J21" i="14"/>
  <c r="J20" i="14"/>
  <c r="J19" i="14"/>
  <c r="J18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S37" i="7" l="1"/>
  <c r="S30" i="7"/>
  <c r="S26" i="8" l="1"/>
  <c r="S27" i="8"/>
  <c r="H38" i="8"/>
  <c r="S36" i="8" l="1"/>
  <c r="S35" i="8"/>
  <c r="S23" i="8"/>
  <c r="S36" i="7" l="1"/>
  <c r="S38" i="7"/>
  <c r="S35" i="7"/>
  <c r="S32" i="7"/>
  <c r="S8" i="7" l="1"/>
  <c r="S11" i="7"/>
  <c r="S10" i="7" l="1"/>
  <c r="S60" i="8"/>
  <c r="S59" i="8"/>
  <c r="S56" i="8"/>
  <c r="S57" i="8"/>
  <c r="S61" i="8"/>
  <c r="S62" i="8"/>
  <c r="S42" i="8"/>
  <c r="S13" i="8"/>
  <c r="S14" i="8"/>
  <c r="S15" i="8"/>
  <c r="S16" i="8"/>
  <c r="S17" i="8"/>
  <c r="S18" i="8"/>
  <c r="S19" i="8"/>
  <c r="S34" i="8" l="1"/>
  <c r="S4" i="8" l="1"/>
  <c r="S12" i="8"/>
  <c r="S11" i="8"/>
  <c r="S10" i="8"/>
  <c r="S9" i="8"/>
  <c r="S8" i="8"/>
  <c r="S7" i="8"/>
  <c r="S6" i="8"/>
  <c r="S5" i="8"/>
  <c r="S22" i="8" l="1"/>
  <c r="S41" i="8"/>
  <c r="S34" i="7"/>
  <c r="S18" i="7"/>
  <c r="S37" i="8" l="1"/>
  <c r="S25" i="8"/>
  <c r="S24" i="8"/>
  <c r="S21" i="8"/>
  <c r="S20" i="8"/>
  <c r="S39" i="7" l="1"/>
  <c r="S24" i="7"/>
  <c r="S23" i="7"/>
  <c r="S17" i="7"/>
  <c r="S15" i="7"/>
  <c r="S12" i="7"/>
  <c r="S5" i="7"/>
  <c r="E25" i="7" l="1"/>
  <c r="E13" i="7"/>
  <c r="E40" i="7" l="1"/>
  <c r="A40" i="7"/>
  <c r="B40" i="7"/>
  <c r="B28" i="7"/>
  <c r="E28" i="7"/>
  <c r="C13" i="7"/>
  <c r="B13" i="7"/>
  <c r="A1" i="11" l="1"/>
  <c r="E6" i="7" l="1"/>
</calcChain>
</file>

<file path=xl/sharedStrings.xml><?xml version="1.0" encoding="utf-8"?>
<sst xmlns="http://schemas.openxmlformats.org/spreadsheetml/2006/main" count="753" uniqueCount="256">
  <si>
    <t>Source:  US Customs and Border Protection, Weekly Commodity Status Report</t>
  </si>
  <si>
    <t>WTO</t>
  </si>
  <si>
    <t>02</t>
  </si>
  <si>
    <t>NEW ZEALAND</t>
  </si>
  <si>
    <t>AUSTRALIA</t>
  </si>
  <si>
    <t>Ice Cream</t>
  </si>
  <si>
    <t>05</t>
  </si>
  <si>
    <t>21</t>
  </si>
  <si>
    <t>NETHERLANDS</t>
  </si>
  <si>
    <t>JAMAICA</t>
  </si>
  <si>
    <t>DENMARK</t>
  </si>
  <si>
    <t>BELGIUM</t>
  </si>
  <si>
    <t>19</t>
  </si>
  <si>
    <t>Infant Formula</t>
  </si>
  <si>
    <t>18</t>
  </si>
  <si>
    <t>CANADA</t>
  </si>
  <si>
    <t>Canadian Cheddar Cheese</t>
  </si>
  <si>
    <t>04</t>
  </si>
  <si>
    <t>Dried Cream Dried Milk Dried Whey</t>
  </si>
  <si>
    <t>12</t>
  </si>
  <si>
    <t>Milk and Cream Condensed or Evaporated</t>
  </si>
  <si>
    <t>11</t>
  </si>
  <si>
    <t>ANY</t>
  </si>
  <si>
    <t>Dairy Products</t>
  </si>
  <si>
    <t>10</t>
  </si>
  <si>
    <t>Dried Milk and Dried Cream</t>
  </si>
  <si>
    <t>09</t>
  </si>
  <si>
    <t>Milk and Cream</t>
  </si>
  <si>
    <t>Total Imports</t>
  </si>
  <si>
    <t>TRQ Quantity</t>
  </si>
  <si>
    <t>Quota/License Country Name</t>
  </si>
  <si>
    <t>Quota/License Commodity Description</t>
  </si>
  <si>
    <t>NOTE Number</t>
  </si>
  <si>
    <t>HTS Chapter</t>
  </si>
  <si>
    <t>Source:  US Customs and Border Protection</t>
  </si>
  <si>
    <t>PANAMA</t>
  </si>
  <si>
    <t>Dairy Dried Milk</t>
  </si>
  <si>
    <t>7B</t>
  </si>
  <si>
    <t>991904</t>
  </si>
  <si>
    <t>7A</t>
  </si>
  <si>
    <t>Dairy Butter</t>
  </si>
  <si>
    <t>6B</t>
  </si>
  <si>
    <t>6A</t>
  </si>
  <si>
    <t>Dairy Milk Cream Fluid Frozen</t>
  </si>
  <si>
    <t>5B</t>
  </si>
  <si>
    <t>5A</t>
  </si>
  <si>
    <t>Dairy Milk Cream</t>
  </si>
  <si>
    <t>4B</t>
  </si>
  <si>
    <t>4A</t>
  </si>
  <si>
    <t>COLOMBIA</t>
  </si>
  <si>
    <t>08</t>
  </si>
  <si>
    <t>07</t>
  </si>
  <si>
    <t>991804</t>
  </si>
  <si>
    <t>06</t>
  </si>
  <si>
    <t>PERU</t>
  </si>
  <si>
    <t>Cheese</t>
  </si>
  <si>
    <t>991704</t>
  </si>
  <si>
    <t>Cheese 2</t>
  </si>
  <si>
    <t>Condensed/Evap Milk 2</t>
  </si>
  <si>
    <t>3B</t>
  </si>
  <si>
    <t>Condensed/Evap Milk</t>
  </si>
  <si>
    <t>3A</t>
  </si>
  <si>
    <t>Butter</t>
  </si>
  <si>
    <t>NICARAGUA</t>
  </si>
  <si>
    <t>14</t>
  </si>
  <si>
    <t>991521</t>
  </si>
  <si>
    <t>HONDURAS</t>
  </si>
  <si>
    <t>GUATEMALA</t>
  </si>
  <si>
    <t>EL SALVADOR</t>
  </si>
  <si>
    <t>DOMINICAN REPUBLIC</t>
  </si>
  <si>
    <t>COSTA RICA</t>
  </si>
  <si>
    <t>1B</t>
  </si>
  <si>
    <t>991504</t>
  </si>
  <si>
    <t>Other Dairy</t>
  </si>
  <si>
    <t>Dried Milk Cream</t>
  </si>
  <si>
    <t>Fresh Milk</t>
  </si>
  <si>
    <t>Dec</t>
  </si>
  <si>
    <t>Oct</t>
  </si>
  <si>
    <t>Australia Condensed</t>
  </si>
  <si>
    <t>Canada Condensed</t>
  </si>
  <si>
    <t>Canada Evaporated</t>
  </si>
  <si>
    <t>Canada Other Condensed</t>
  </si>
  <si>
    <t>Germany Evaporated</t>
  </si>
  <si>
    <t>Denmark Condensed</t>
  </si>
  <si>
    <t>Denmark Evaporated</t>
  </si>
  <si>
    <t>Netherlands Condensed</t>
  </si>
  <si>
    <t>Netherlands Evaporated</t>
  </si>
  <si>
    <t>Quota/License         Country Name</t>
  </si>
  <si>
    <t>Total</t>
  </si>
  <si>
    <t>Percent fill</t>
  </si>
  <si>
    <t>Percent Fill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</si>
  <si>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</si>
  <si>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</si>
  <si>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</si>
  <si>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</si>
  <si>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</si>
  <si>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</si>
  <si>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</si>
  <si>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</si>
  <si>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</si>
  <si>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Now</t>
  </si>
  <si>
    <t>Commodity/Note</t>
  </si>
  <si>
    <t>Country Name</t>
  </si>
  <si>
    <t>TRQ</t>
  </si>
  <si>
    <t>Non-Cheese</t>
  </si>
  <si>
    <t>Specific Country</t>
  </si>
  <si>
    <t>European Union</t>
  </si>
  <si>
    <t>Any Country</t>
  </si>
  <si>
    <t>Grand Total (Cheese and Non Cheese)</t>
  </si>
  <si>
    <t>Belgium &amp; Denmark aggregated</t>
  </si>
  <si>
    <t>Table 4:   Imports of Dairy Products Under Tariff-rate Quotas in Free Trade Agreements, Monthly, 2022 (Kgs)</t>
  </si>
  <si>
    <t>Table 3:  Imports Under U.S. WTO Dairy Import Tariff-rate Quotas, not subject to Licensing Requirements (first-come, first-served), Monthly, 2022 ( Kgs)</t>
  </si>
  <si>
    <t>USMCA</t>
  </si>
  <si>
    <t>9823.01</t>
  </si>
  <si>
    <t>9823.02</t>
  </si>
  <si>
    <t>9823.03</t>
  </si>
  <si>
    <t>9823.04</t>
  </si>
  <si>
    <t>9823.05</t>
  </si>
  <si>
    <t>9823.06</t>
  </si>
  <si>
    <t>9823.07</t>
  </si>
  <si>
    <t>9823.08</t>
  </si>
  <si>
    <t>A1</t>
  </si>
  <si>
    <t>A2</t>
  </si>
  <si>
    <t>A3</t>
  </si>
  <si>
    <t>A4</t>
  </si>
  <si>
    <t>A5</t>
  </si>
  <si>
    <t>A6</t>
  </si>
  <si>
    <t>A7</t>
  </si>
  <si>
    <t>A8</t>
  </si>
  <si>
    <t>Skim Milk Powder</t>
  </si>
  <si>
    <t>Butter, Cream &amp; Cream Powder</t>
  </si>
  <si>
    <t>Whole Milk Powder</t>
  </si>
  <si>
    <t>Concerated Milk</t>
  </si>
  <si>
    <t>Other Dairy Product</t>
  </si>
  <si>
    <t>Fluid Cream, Sour Cream, ice Cream &amp; Milk Beverages</t>
  </si>
  <si>
    <t>Dried yogurt, sour cream, whey &amp; product of milk const.</t>
  </si>
  <si>
    <t>USDA Dairy Import License Circular for 2022</t>
  </si>
  <si>
    <t>January</t>
  </si>
  <si>
    <t>February</t>
  </si>
  <si>
    <t>Butter (Note 6,G)</t>
  </si>
  <si>
    <t>France</t>
  </si>
  <si>
    <t>Germany</t>
  </si>
  <si>
    <t>Italy</t>
  </si>
  <si>
    <t>Lithuania</t>
  </si>
  <si>
    <t>New Zealand</t>
  </si>
  <si>
    <t>Switzerland</t>
  </si>
  <si>
    <t>United Kingdom</t>
  </si>
  <si>
    <t>Denmark</t>
  </si>
  <si>
    <t>Other Country</t>
  </si>
  <si>
    <t>Dried Skim Milk (Note 7,K)</t>
  </si>
  <si>
    <t>Netherlands</t>
  </si>
  <si>
    <t>Australia</t>
  </si>
  <si>
    <t>Canada</t>
  </si>
  <si>
    <t>Dried Whole Milk (Note 8,H)</t>
  </si>
  <si>
    <t>Dried ButterMilk/Whey (Note 12,M)</t>
  </si>
  <si>
    <t>Butter Substitutes Containing Over 45 Percent of Butterfat and/or Butter Oil (Note 14,SU)</t>
  </si>
  <si>
    <t>India</t>
  </si>
  <si>
    <t>Ireland</t>
  </si>
  <si>
    <t>Cheese and Substitutes for Cheese (Note 16,OT)</t>
  </si>
  <si>
    <t>Portugal</t>
  </si>
  <si>
    <t>Turkey</t>
  </si>
  <si>
    <t>Belgium</t>
  </si>
  <si>
    <t>Bulgaria</t>
  </si>
  <si>
    <t>Cyprus</t>
  </si>
  <si>
    <t>Estonia</t>
  </si>
  <si>
    <t>Finland</t>
  </si>
  <si>
    <t>Greece</t>
  </si>
  <si>
    <t>Hungary</t>
  </si>
  <si>
    <t>Poland</t>
  </si>
  <si>
    <t>Spain</t>
  </si>
  <si>
    <t>Egypt</t>
  </si>
  <si>
    <t>Argentina</t>
  </si>
  <si>
    <t>Israel</t>
  </si>
  <si>
    <t>Norway</t>
  </si>
  <si>
    <t>Uruguay</t>
  </si>
  <si>
    <t>Blue-Mold Cheese (Note 17,B)</t>
  </si>
  <si>
    <t>Cheddar Cheese (Note 18,C)</t>
  </si>
  <si>
    <t>Jamaica</t>
  </si>
  <si>
    <t>American-Type Cheese (Note 19,A)</t>
  </si>
  <si>
    <t>Edam and Gouda Cheese (Note 20,E)</t>
  </si>
  <si>
    <t>Italian-Type Cheeses (Note 21,D)</t>
  </si>
  <si>
    <t>Romania</t>
  </si>
  <si>
    <t>Swiss or Emmenthaler Cheese (Note 22,GR)</t>
  </si>
  <si>
    <t>Lowfat Cheese (Note 23,LF)</t>
  </si>
  <si>
    <t>Swiss or Emmenthaler Cheese With Eye Formation (Note 25,SW)</t>
  </si>
  <si>
    <t>March</t>
  </si>
  <si>
    <t>Belarus</t>
  </si>
  <si>
    <t>Austria</t>
  </si>
  <si>
    <t>Items</t>
  </si>
  <si>
    <t>JAN</t>
  </si>
  <si>
    <t>FEB</t>
  </si>
  <si>
    <t>04_06,  Butter</t>
  </si>
  <si>
    <r>
      <t xml:space="preserve">  </t>
    </r>
    <r>
      <rPr>
        <sz val="10"/>
        <color theme="1"/>
        <rFont val="Arial"/>
        <family val="2"/>
        <scheme val="major"/>
      </rPr>
      <t xml:space="preserve"> Australia</t>
    </r>
  </si>
  <si>
    <t>Brazil</t>
  </si>
  <si>
    <t>Pakistan</t>
  </si>
  <si>
    <t>Ukraine</t>
  </si>
  <si>
    <t>04_07,  Dried Skim Milk</t>
  </si>
  <si>
    <t>Philippines</t>
  </si>
  <si>
    <t>04_08,  Dried Whole Milk</t>
  </si>
  <si>
    <t>United Arab Em</t>
  </si>
  <si>
    <t>04_14,  Butter Substitutes/Butteroil</t>
  </si>
  <si>
    <t>Bangladesh</t>
  </si>
  <si>
    <t>Fiji</t>
  </si>
  <si>
    <t>Japan</t>
  </si>
  <si>
    <t>South Korea</t>
  </si>
  <si>
    <t>Syria</t>
  </si>
  <si>
    <t>04_16,  Other cheese, NSPF</t>
  </si>
  <si>
    <t xml:space="preserve">   Austria</t>
  </si>
  <si>
    <t>Croatia</t>
  </si>
  <si>
    <t>Latvia</t>
  </si>
  <si>
    <t>Sweden</t>
  </si>
  <si>
    <t>04_17,  Blue-Mold cheese</t>
  </si>
  <si>
    <t>04_18,  Cheddar cheese</t>
  </si>
  <si>
    <t>04_19,  American-type cheese</t>
  </si>
  <si>
    <t>04_20,  Edam and Gouda cheese</t>
  </si>
  <si>
    <t>04_21,  Italian type cow's milk cheese</t>
  </si>
  <si>
    <t>Netherland</t>
  </si>
  <si>
    <t>04_22,  Gruyere process cheese</t>
  </si>
  <si>
    <t>04 23, Low-fat cheese</t>
  </si>
  <si>
    <t>04_25,  Swiss or Emmentaler cheese</t>
  </si>
  <si>
    <t>TOTAL</t>
  </si>
  <si>
    <t xml:space="preserve">   Netherlands</t>
  </si>
  <si>
    <t>Sri Lanka</t>
  </si>
  <si>
    <t>April</t>
  </si>
  <si>
    <t>Grand</t>
  </si>
  <si>
    <t>MAR</t>
  </si>
  <si>
    <t>Nicaragua</t>
  </si>
  <si>
    <t>June</t>
  </si>
  <si>
    <t>APR</t>
  </si>
  <si>
    <t>Bosnia-Herzegov</t>
  </si>
  <si>
    <t>North Macedonia</t>
  </si>
  <si>
    <t>July</t>
  </si>
  <si>
    <t>Iceland</t>
  </si>
  <si>
    <t>August</t>
  </si>
  <si>
    <t>MAY</t>
  </si>
  <si>
    <t>JUNE</t>
  </si>
  <si>
    <t>04_12,  Dried Buttermilk/Whey</t>
  </si>
  <si>
    <t>September</t>
  </si>
  <si>
    <t>Armenia</t>
  </si>
  <si>
    <t>Czech Republic</t>
  </si>
  <si>
    <t>Australia*</t>
  </si>
  <si>
    <t>Costa Rica*</t>
  </si>
  <si>
    <t>Iceland*</t>
  </si>
  <si>
    <t>Israel*</t>
  </si>
  <si>
    <t>New Zealand*</t>
  </si>
  <si>
    <t>Chile*</t>
  </si>
  <si>
    <t>Argentina*</t>
  </si>
  <si>
    <t>Norway*</t>
  </si>
  <si>
    <t>Table 2:  High Duty Imports 2022</t>
  </si>
  <si>
    <t>JULY</t>
  </si>
  <si>
    <t>AUG</t>
  </si>
  <si>
    <t>China</t>
  </si>
  <si>
    <t>October</t>
  </si>
  <si>
    <t>United Arab Emirates</t>
  </si>
  <si>
    <t>*indicates globalization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</si>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</sst>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.00"/>
  </numFmts>
  <fonts count="34" x14ac:knownFonts="1">
    <font>
      <sz val="10"/>
      <name val="Arial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Times New Roman"/>
      <family val="2"/>
      <scheme val="minor"/>
    </font>
    <font>
      <b/>
      <sz val="18"/>
      <color rgb="FF4682B4"/>
      <name val="Tahoma"/>
      <family val="2"/>
    </font>
    <font>
      <b/>
      <sz val="11"/>
      <color theme="1"/>
      <name val="Times New Roman"/>
      <family val="2"/>
      <scheme val="minor"/>
    </font>
    <font>
      <sz val="10"/>
      <color theme="1"/>
      <name val="Arial"/>
      <family val="2"/>
      <scheme val="major"/>
    </font>
    <font>
      <sz val="11"/>
      <color theme="1"/>
      <name val="Times New Roman"/>
      <family val="1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i/>
      <sz val="10"/>
      <color theme="1"/>
      <name val="Tahoma"/>
      <family val="2"/>
    </font>
  </fonts>
  <fills count="2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5EBF6"/>
        <bgColor indexed="64"/>
      </patternFill>
    </fill>
    <fill>
      <patternFill patternType="solid">
        <fgColor rgb="FFB5D6FA"/>
        <bgColor indexed="64"/>
      </patternFill>
    </fill>
    <fill>
      <patternFill patternType="solid">
        <fgColor rgb="FFD6EAFF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BBBBBB"/>
      </left>
      <right/>
      <top style="medium">
        <color rgb="FFBBBBBB"/>
      </top>
      <bottom/>
      <diagonal/>
    </border>
    <border>
      <left/>
      <right/>
      <top style="medium">
        <color rgb="FFBBBBBB"/>
      </top>
      <bottom/>
      <diagonal/>
    </border>
    <border>
      <left/>
      <right style="medium">
        <color rgb="FFBBBBBB"/>
      </right>
      <top style="medium">
        <color rgb="FFBBBBBB"/>
      </top>
      <bottom/>
      <diagonal/>
    </border>
    <border>
      <left style="medium">
        <color rgb="FFBBBBBB"/>
      </left>
      <right/>
      <top/>
      <bottom style="medium">
        <color rgb="FFBBBBBB"/>
      </bottom>
      <diagonal/>
    </border>
    <border>
      <left/>
      <right/>
      <top/>
      <bottom style="medium">
        <color rgb="FFBBBBBB"/>
      </bottom>
      <diagonal/>
    </border>
    <border>
      <left/>
      <right style="medium">
        <color rgb="FFBBBBBB"/>
      </right>
      <top/>
      <bottom style="medium">
        <color rgb="FFBBBBBB"/>
      </bottom>
      <diagonal/>
    </border>
    <border>
      <left style="medium">
        <color rgb="FFBBBBBB"/>
      </left>
      <right style="medium">
        <color rgb="FFBBBBBB"/>
      </right>
      <top style="medium">
        <color rgb="FFBBBBBB"/>
      </top>
      <bottom/>
      <diagonal/>
    </border>
    <border>
      <left style="medium">
        <color rgb="FFBBBBBB"/>
      </left>
      <right style="medium">
        <color rgb="FFBBBBBB"/>
      </right>
      <top/>
      <bottom style="medium">
        <color rgb="FFBBBBBB"/>
      </bottom>
      <diagonal/>
    </border>
    <border>
      <left style="medium">
        <color rgb="FFBBBBBB"/>
      </left>
      <right/>
      <top style="medium">
        <color rgb="FFBBBBBB"/>
      </top>
      <bottom style="medium">
        <color rgb="FFBBBBBB"/>
      </bottom>
      <diagonal/>
    </border>
    <border>
      <left/>
      <right style="medium">
        <color rgb="FFBBBBBB"/>
      </right>
      <top style="medium">
        <color rgb="FFBBBBBB"/>
      </top>
      <bottom style="medium">
        <color rgb="FFBBBBBB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BBBBBB"/>
      </left>
      <right style="medium">
        <color rgb="FFBBBBBB"/>
      </right>
      <top style="medium">
        <color rgb="FFBBBBBB"/>
      </top>
      <bottom style="medium">
        <color rgb="FFBBBBBB"/>
      </bottom>
      <diagonal/>
    </border>
  </borders>
  <cellStyleXfs count="377">
    <xf numFmtId="0" fontId="0" fillId="0" borderId="0"/>
    <xf numFmtId="0" fontId="16" fillId="0" borderId="0"/>
    <xf numFmtId="0" fontId="14" fillId="0" borderId="0"/>
    <xf numFmtId="43" fontId="14" fillId="0" borderId="0" applyFon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9" fillId="0" borderId="0">
      <protection locked="0"/>
    </xf>
    <xf numFmtId="165" fontId="19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136">
    <xf numFmtId="0" fontId="0" fillId="0" borderId="0" xfId="0"/>
    <xf numFmtId="0" fontId="14" fillId="0" borderId="0" xfId="2"/>
    <xf numFmtId="164" fontId="14" fillId="0" borderId="0" xfId="3" applyNumberFormat="1" applyFont="1"/>
    <xf numFmtId="0" fontId="14" fillId="0" borderId="0" xfId="2" applyAlignment="1">
      <alignment horizontal="right"/>
    </xf>
    <xf numFmtId="0" fontId="14" fillId="0" borderId="0" xfId="2" applyAlignment="1">
      <alignment wrapText="1"/>
    </xf>
    <xf numFmtId="164" fontId="14" fillId="0" borderId="0" xfId="3" applyNumberFormat="1" applyFont="1" applyBorder="1" applyAlignment="1">
      <alignment wrapText="1"/>
    </xf>
    <xf numFmtId="164" fontId="14" fillId="0" borderId="3" xfId="2" applyNumberFormat="1" applyBorder="1" applyAlignment="1">
      <alignment wrapText="1"/>
    </xf>
    <xf numFmtId="164" fontId="14" fillId="0" borderId="0" xfId="2" applyNumberFormat="1" applyBorder="1"/>
    <xf numFmtId="0" fontId="14" fillId="0" borderId="0" xfId="2" applyBorder="1"/>
    <xf numFmtId="0" fontId="14" fillId="0" borderId="0" xfId="2" applyFill="1"/>
    <xf numFmtId="164" fontId="14" fillId="0" borderId="0" xfId="3" applyNumberFormat="1" applyFont="1" applyFill="1"/>
    <xf numFmtId="0" fontId="11" fillId="0" borderId="0" xfId="246" applyFont="1"/>
    <xf numFmtId="164" fontId="11" fillId="0" borderId="0" xfId="184" applyNumberFormat="1" applyFont="1" applyBorder="1" applyAlignment="1">
      <alignment wrapText="1"/>
    </xf>
    <xf numFmtId="164" fontId="11" fillId="0" borderId="0" xfId="184" applyNumberFormat="1" applyFont="1" applyBorder="1"/>
    <xf numFmtId="164" fontId="14" fillId="0" borderId="0" xfId="3" applyNumberFormat="1" applyFont="1" applyBorder="1"/>
    <xf numFmtId="164" fontId="14" fillId="16" borderId="0" xfId="3" applyNumberFormat="1" applyFont="1" applyFill="1"/>
    <xf numFmtId="0" fontId="14" fillId="16" borderId="0" xfId="2" applyFill="1"/>
    <xf numFmtId="0" fontId="11" fillId="16" borderId="4" xfId="246" applyFont="1" applyFill="1" applyBorder="1"/>
    <xf numFmtId="164" fontId="11" fillId="16" borderId="4" xfId="246" applyNumberFormat="1" applyFont="1" applyFill="1" applyBorder="1"/>
    <xf numFmtId="0" fontId="11" fillId="16" borderId="4" xfId="246" applyFont="1" applyFill="1" applyBorder="1" applyAlignment="1">
      <alignment horizontal="right"/>
    </xf>
    <xf numFmtId="0" fontId="11" fillId="16" borderId="4" xfId="246" applyFont="1" applyFill="1" applyBorder="1" applyAlignment="1">
      <alignment wrapText="1"/>
    </xf>
    <xf numFmtId="164" fontId="11" fillId="16" borderId="4" xfId="246" applyNumberFormat="1" applyFont="1" applyFill="1" applyBorder="1" applyAlignment="1">
      <alignment wrapText="1"/>
    </xf>
    <xf numFmtId="0" fontId="8" fillId="16" borderId="4" xfId="246" applyFont="1" applyFill="1" applyBorder="1"/>
    <xf numFmtId="164" fontId="23" fillId="0" borderId="4" xfId="2" applyNumberFormat="1" applyFont="1" applyBorder="1" applyAlignment="1">
      <alignment horizontal="center" wrapText="1"/>
    </xf>
    <xf numFmtId="0" fontId="11" fillId="0" borderId="4" xfId="246" applyFont="1" applyBorder="1"/>
    <xf numFmtId="164" fontId="11" fillId="0" borderId="4" xfId="246" applyNumberFormat="1" applyFont="1" applyBorder="1"/>
    <xf numFmtId="0" fontId="11" fillId="0" borderId="4" xfId="246" applyFont="1" applyBorder="1" applyAlignment="1">
      <alignment horizontal="right"/>
    </xf>
    <xf numFmtId="164" fontId="11" fillId="0" borderId="4" xfId="246" applyNumberFormat="1" applyFont="1" applyBorder="1" applyAlignment="1">
      <alignment horizontal="right"/>
    </xf>
    <xf numFmtId="0" fontId="10" fillId="0" borderId="4" xfId="246" applyFont="1" applyBorder="1" applyAlignment="1">
      <alignment horizontal="center"/>
    </xf>
    <xf numFmtId="9" fontId="11" fillId="0" borderId="4" xfId="375" applyFont="1" applyBorder="1"/>
    <xf numFmtId="164" fontId="11" fillId="16" borderId="4" xfId="246" applyNumberFormat="1" applyFont="1" applyFill="1" applyBorder="1" applyAlignment="1">
      <alignment horizontal="right"/>
    </xf>
    <xf numFmtId="0" fontId="11" fillId="16" borderId="4" xfId="246" applyFont="1" applyFill="1" applyBorder="1" applyAlignment="1">
      <alignment horizontal="center"/>
    </xf>
    <xf numFmtId="9" fontId="11" fillId="16" borderId="4" xfId="375" applyFont="1" applyFill="1" applyBorder="1"/>
    <xf numFmtId="164" fontId="24" fillId="0" borderId="4" xfId="246" applyNumberFormat="1" applyFont="1" applyBorder="1"/>
    <xf numFmtId="164" fontId="11" fillId="0" borderId="4" xfId="246" applyNumberFormat="1" applyFont="1" applyFill="1" applyBorder="1"/>
    <xf numFmtId="0" fontId="10" fillId="16" borderId="4" xfId="246" applyFont="1" applyFill="1" applyBorder="1" applyAlignment="1">
      <alignment horizontal="center"/>
    </xf>
    <xf numFmtId="0" fontId="14" fillId="0" borderId="4" xfId="2" applyBorder="1"/>
    <xf numFmtId="0" fontId="14" fillId="2" borderId="4" xfId="2" applyFill="1" applyBorder="1" applyAlignment="1">
      <alignment horizontal="center" wrapText="1"/>
    </xf>
    <xf numFmtId="0" fontId="13" fillId="2" borderId="4" xfId="2" applyFont="1" applyFill="1" applyBorder="1" applyAlignment="1">
      <alignment horizontal="center" wrapText="1"/>
    </xf>
    <xf numFmtId="164" fontId="14" fillId="2" borderId="4" xfId="2" applyNumberFormat="1" applyFill="1" applyBorder="1" applyAlignment="1">
      <alignment horizontal="center" wrapText="1"/>
    </xf>
    <xf numFmtId="164" fontId="7" fillId="2" borderId="4" xfId="2" applyNumberFormat="1" applyFont="1" applyFill="1" applyBorder="1" applyAlignment="1">
      <alignment horizontal="center" wrapText="1"/>
    </xf>
    <xf numFmtId="164" fontId="15" fillId="2" borderId="4" xfId="2" applyNumberFormat="1" applyFont="1" applyFill="1" applyBorder="1" applyAlignment="1">
      <alignment horizontal="center" wrapText="1"/>
    </xf>
    <xf numFmtId="164" fontId="15" fillId="2" borderId="4" xfId="2" quotePrefix="1" applyNumberFormat="1" applyFont="1" applyFill="1" applyBorder="1" applyAlignment="1">
      <alignment horizontal="center" wrapText="1"/>
    </xf>
    <xf numFmtId="164" fontId="9" fillId="2" borderId="4" xfId="2" applyNumberFormat="1" applyFont="1" applyFill="1" applyBorder="1" applyAlignment="1">
      <alignment wrapText="1"/>
    </xf>
    <xf numFmtId="0" fontId="14" fillId="0" borderId="4" xfId="2" applyBorder="1" applyAlignment="1">
      <alignment wrapText="1"/>
    </xf>
    <xf numFmtId="164" fontId="14" fillId="0" borderId="4" xfId="2" applyNumberFormat="1" applyBorder="1" applyAlignment="1">
      <alignment wrapText="1"/>
    </xf>
    <xf numFmtId="164" fontId="14" fillId="0" borderId="4" xfId="3" applyNumberFormat="1" applyFont="1" applyBorder="1" applyAlignment="1">
      <alignment wrapText="1"/>
    </xf>
    <xf numFmtId="9" fontId="14" fillId="0" borderId="4" xfId="375" applyFont="1" applyBorder="1"/>
    <xf numFmtId="164" fontId="14" fillId="0" borderId="4" xfId="2" applyNumberFormat="1" applyBorder="1"/>
    <xf numFmtId="164" fontId="14" fillId="0" borderId="4" xfId="3" applyNumberFormat="1" applyFont="1" applyBorder="1"/>
    <xf numFmtId="9" fontId="14" fillId="0" borderId="4" xfId="375" applyNumberFormat="1" applyFont="1" applyBorder="1"/>
    <xf numFmtId="0" fontId="14" fillId="16" borderId="4" xfId="2" applyFill="1" applyBorder="1"/>
    <xf numFmtId="0" fontId="12" fillId="16" borderId="4" xfId="2" applyFont="1" applyFill="1" applyBorder="1" applyAlignment="1">
      <alignment horizontal="left" indent="1"/>
    </xf>
    <xf numFmtId="164" fontId="14" fillId="16" borderId="4" xfId="2" applyNumberFormat="1" applyFill="1" applyBorder="1"/>
    <xf numFmtId="164" fontId="14" fillId="16" borderId="4" xfId="3" applyNumberFormat="1" applyFont="1" applyFill="1" applyBorder="1"/>
    <xf numFmtId="0" fontId="6" fillId="0" borderId="4" xfId="2" applyFont="1" applyBorder="1"/>
    <xf numFmtId="0" fontId="13" fillId="0" borderId="4" xfId="2" applyFont="1" applyBorder="1"/>
    <xf numFmtId="0" fontId="14" fillId="0" borderId="4" xfId="2" applyFill="1" applyBorder="1"/>
    <xf numFmtId="0" fontId="12" fillId="0" borderId="4" xfId="2" applyFont="1" applyFill="1" applyBorder="1" applyAlignment="1">
      <alignment horizontal="left" indent="1"/>
    </xf>
    <xf numFmtId="164" fontId="14" fillId="0" borderId="4" xfId="2" applyNumberFormat="1" applyFill="1" applyBorder="1"/>
    <xf numFmtId="9" fontId="14" fillId="16" borderId="4" xfId="375" applyFont="1" applyFill="1" applyBorder="1"/>
    <xf numFmtId="0" fontId="14" fillId="0" borderId="2" xfId="2" applyFill="1" applyBorder="1" applyAlignment="1">
      <alignment wrapText="1"/>
    </xf>
    <xf numFmtId="0" fontId="14" fillId="0" borderId="0" xfId="2" applyFill="1" applyBorder="1" applyAlignment="1">
      <alignment wrapText="1"/>
    </xf>
    <xf numFmtId="9" fontId="14" fillId="16" borderId="4" xfId="375" applyNumberFormat="1" applyFont="1" applyFill="1" applyBorder="1"/>
    <xf numFmtId="0" fontId="14" fillId="0" borderId="4" xfId="2" applyFill="1" applyBorder="1" applyAlignment="1">
      <alignment wrapText="1"/>
    </xf>
    <xf numFmtId="0" fontId="11" fillId="0" borderId="4" xfId="246" applyFont="1" applyFill="1" applyBorder="1"/>
    <xf numFmtId="0" fontId="11" fillId="0" borderId="4" xfId="246" applyFont="1" applyFill="1" applyBorder="1" applyAlignment="1">
      <alignment horizontal="right"/>
    </xf>
    <xf numFmtId="164" fontId="11" fillId="0" borderId="0" xfId="2" quotePrefix="1" applyNumberFormat="1" applyFont="1" applyFill="1" applyBorder="1" applyAlignment="1">
      <alignment horizontal="center" wrapText="1"/>
    </xf>
    <xf numFmtId="164" fontId="11" fillId="0" borderId="0" xfId="2" applyNumberFormat="1" applyFont="1" applyFill="1" applyBorder="1" applyAlignment="1">
      <alignment horizontal="center" wrapText="1"/>
    </xf>
    <xf numFmtId="0" fontId="11" fillId="0" borderId="0" xfId="246" applyFont="1" applyFill="1"/>
    <xf numFmtId="0" fontId="0" fillId="0" borderId="4" xfId="0" applyFill="1" applyBorder="1" applyAlignment="1"/>
    <xf numFmtId="164" fontId="5" fillId="16" borderId="4" xfId="2" applyNumberFormat="1" applyFont="1" applyFill="1" applyBorder="1" applyAlignment="1">
      <alignment horizontal="center" wrapText="1"/>
    </xf>
    <xf numFmtId="164" fontId="4" fillId="2" borderId="4" xfId="2" applyNumberFormat="1" applyFont="1" applyFill="1" applyBorder="1" applyAlignment="1">
      <alignment horizontal="center" wrapText="1"/>
    </xf>
    <xf numFmtId="164" fontId="3" fillId="0" borderId="4" xfId="246" applyNumberFormat="1" applyFont="1" applyFill="1" applyBorder="1"/>
    <xf numFmtId="0" fontId="2" fillId="0" borderId="4" xfId="246" applyFont="1" applyFill="1" applyBorder="1"/>
    <xf numFmtId="0" fontId="2" fillId="0" borderId="4" xfId="246" applyFont="1" applyBorder="1"/>
    <xf numFmtId="0" fontId="2" fillId="0" borderId="4" xfId="246" quotePrefix="1" applyFont="1" applyBorder="1"/>
    <xf numFmtId="0" fontId="11" fillId="0" borderId="0" xfId="246" applyNumberFormat="1" applyFont="1"/>
    <xf numFmtId="0" fontId="15" fillId="0" borderId="0" xfId="0" applyFon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26" fillId="0" borderId="17" xfId="0" applyFont="1" applyBorder="1" applyAlignment="1">
      <alignment horizontal="left"/>
    </xf>
    <xf numFmtId="0" fontId="26" fillId="0" borderId="17" xfId="0" applyFont="1" applyBorder="1"/>
    <xf numFmtId="0" fontId="26" fillId="0" borderId="0" xfId="0" applyFont="1" applyAlignment="1">
      <alignment horizontal="left"/>
    </xf>
    <xf numFmtId="3" fontId="28" fillId="0" borderId="0" xfId="0" applyNumberFormat="1" applyFont="1"/>
    <xf numFmtId="3" fontId="0" fillId="0" borderId="0" xfId="0" applyNumberFormat="1"/>
    <xf numFmtId="0" fontId="15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28" fillId="0" borderId="0" xfId="0" applyFont="1" applyAlignment="1">
      <alignment horizontal="left"/>
    </xf>
    <xf numFmtId="3" fontId="27" fillId="0" borderId="0" xfId="0" applyNumberFormat="1" applyFont="1"/>
    <xf numFmtId="0" fontId="27" fillId="0" borderId="0" xfId="0" applyFont="1" applyAlignment="1">
      <alignment horizontal="left"/>
    </xf>
    <xf numFmtId="3" fontId="28" fillId="0" borderId="17" xfId="0" applyNumberFormat="1" applyFont="1" applyBorder="1"/>
    <xf numFmtId="0" fontId="26" fillId="0" borderId="0" xfId="0" applyFont="1"/>
    <xf numFmtId="0" fontId="29" fillId="0" borderId="0" xfId="0" applyFont="1" applyAlignment="1">
      <alignment horizontal="left" indent="1"/>
    </xf>
    <xf numFmtId="3" fontId="27" fillId="0" borderId="17" xfId="0" applyNumberFormat="1" applyFont="1" applyBorder="1"/>
    <xf numFmtId="0" fontId="15" fillId="0" borderId="0" xfId="0" applyFont="1" applyAlignment="1">
      <alignment horizontal="right"/>
    </xf>
    <xf numFmtId="3" fontId="15" fillId="0" borderId="0" xfId="0" applyNumberFormat="1" applyFont="1"/>
    <xf numFmtId="3" fontId="21" fillId="0" borderId="17" xfId="0" applyNumberFormat="1" applyFont="1" applyBorder="1"/>
    <xf numFmtId="3" fontId="21" fillId="0" borderId="0" xfId="0" applyNumberFormat="1" applyFont="1"/>
    <xf numFmtId="0" fontId="0" fillId="0" borderId="0" xfId="0" quotePrefix="1"/>
    <xf numFmtId="0" fontId="31" fillId="17" borderId="13" xfId="0" applyFont="1" applyFill="1" applyBorder="1" applyAlignment="1">
      <alignment horizontal="center" vertical="center" wrapText="1"/>
    </xf>
    <xf numFmtId="0" fontId="31" fillId="17" borderId="14" xfId="0" applyFont="1" applyFill="1" applyBorder="1" applyAlignment="1">
      <alignment horizontal="center" vertical="center" wrapText="1"/>
    </xf>
    <xf numFmtId="0" fontId="31" fillId="18" borderId="18" xfId="0" applyFont="1" applyFill="1" applyBorder="1" applyAlignment="1">
      <alignment wrapText="1"/>
    </xf>
    <xf numFmtId="0" fontId="32" fillId="18" borderId="18" xfId="0" applyFont="1" applyFill="1" applyBorder="1" applyAlignment="1">
      <alignment wrapText="1"/>
    </xf>
    <xf numFmtId="3" fontId="32" fillId="18" borderId="18" xfId="0" applyNumberFormat="1" applyFont="1" applyFill="1" applyBorder="1" applyAlignment="1">
      <alignment wrapText="1"/>
    </xf>
    <xf numFmtId="0" fontId="31" fillId="19" borderId="18" xfId="0" applyFont="1" applyFill="1" applyBorder="1" applyAlignment="1">
      <alignment wrapText="1"/>
    </xf>
    <xf numFmtId="0" fontId="32" fillId="19" borderId="18" xfId="0" applyFont="1" applyFill="1" applyBorder="1" applyAlignment="1">
      <alignment wrapText="1"/>
    </xf>
    <xf numFmtId="3" fontId="32" fillId="19" borderId="18" xfId="0" applyNumberFormat="1" applyFont="1" applyFill="1" applyBorder="1" applyAlignment="1">
      <alignment wrapText="1"/>
    </xf>
    <xf numFmtId="0" fontId="32" fillId="20" borderId="18" xfId="0" applyFont="1" applyFill="1" applyBorder="1" applyAlignment="1">
      <alignment horizontal="right" wrapText="1"/>
    </xf>
    <xf numFmtId="0" fontId="32" fillId="20" borderId="18" xfId="0" applyFont="1" applyFill="1" applyBorder="1" applyAlignment="1">
      <alignment wrapText="1"/>
    </xf>
    <xf numFmtId="3" fontId="32" fillId="20" borderId="18" xfId="0" applyNumberFormat="1" applyFont="1" applyFill="1" applyBorder="1" applyAlignment="1">
      <alignment horizontal="right" wrapText="1"/>
    </xf>
    <xf numFmtId="0" fontId="32" fillId="0" borderId="18" xfId="0" applyFont="1" applyBorder="1" applyAlignment="1">
      <alignment horizontal="right" wrapText="1"/>
    </xf>
    <xf numFmtId="0" fontId="32" fillId="0" borderId="18" xfId="0" applyFont="1" applyBorder="1" applyAlignment="1">
      <alignment wrapText="1"/>
    </xf>
    <xf numFmtId="3" fontId="32" fillId="0" borderId="18" xfId="0" applyNumberFormat="1" applyFont="1" applyBorder="1" applyAlignment="1">
      <alignment horizontal="right" wrapText="1"/>
    </xf>
    <xf numFmtId="164" fontId="32" fillId="0" borderId="18" xfId="376" applyNumberFormat="1" applyFont="1" applyBorder="1" applyAlignment="1">
      <alignment horizontal="right" wrapText="1"/>
    </xf>
    <xf numFmtId="3" fontId="32" fillId="17" borderId="18" xfId="0" applyNumberFormat="1" applyFont="1" applyFill="1" applyBorder="1" applyAlignment="1">
      <alignment wrapText="1"/>
    </xf>
    <xf numFmtId="0" fontId="33" fillId="0" borderId="18" xfId="0" applyFont="1" applyBorder="1" applyAlignment="1">
      <alignment wrapText="1"/>
    </xf>
    <xf numFmtId="0" fontId="31" fillId="17" borderId="13" xfId="0" applyFont="1" applyFill="1" applyBorder="1" applyAlignment="1">
      <alignment horizontal="center" vertical="center" wrapText="1"/>
    </xf>
    <xf numFmtId="0" fontId="31" fillId="17" borderId="14" xfId="0" applyFont="1" applyFill="1" applyBorder="1" applyAlignment="1">
      <alignment horizontal="center" vertical="center" wrapText="1"/>
    </xf>
    <xf numFmtId="0" fontId="31" fillId="17" borderId="15" xfId="0" applyFont="1" applyFill="1" applyBorder="1" applyAlignment="1">
      <alignment wrapText="1"/>
    </xf>
    <xf numFmtId="0" fontId="31" fillId="17" borderId="16" xfId="0" applyFont="1" applyFill="1" applyBorder="1" applyAlignment="1">
      <alignment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1" fillId="16" borderId="4" xfId="2" applyFont="1" applyFill="1" applyBorder="1" applyAlignment="1">
      <alignment horizontal="center" wrapText="1"/>
    </xf>
    <xf numFmtId="0" fontId="13" fillId="16" borderId="4" xfId="2" applyFont="1" applyFill="1" applyBorder="1" applyAlignment="1">
      <alignment horizontal="center" wrapText="1"/>
    </xf>
    <xf numFmtId="0" fontId="0" fillId="16" borderId="4" xfId="0" applyFill="1" applyBorder="1" applyAlignment="1"/>
    <xf numFmtId="0" fontId="2" fillId="0" borderId="4" xfId="2" applyFont="1" applyFill="1" applyBorder="1" applyAlignment="1">
      <alignment horizontal="center" wrapText="1"/>
    </xf>
    <xf numFmtId="0" fontId="13" fillId="0" borderId="4" xfId="2" applyFont="1" applyFill="1" applyBorder="1" applyAlignment="1">
      <alignment horizontal="center" wrapText="1"/>
    </xf>
    <xf numFmtId="0" fontId="0" fillId="0" borderId="4" xfId="0" applyFill="1" applyBorder="1" applyAlignment="1"/>
    <xf numFmtId="0" fontId="14" fillId="0" borderId="5" xfId="2" applyFill="1" applyBorder="1" applyAlignment="1">
      <alignment horizontal="left" wrapText="1"/>
    </xf>
    <xf numFmtId="0" fontId="14" fillId="0" borderId="3" xfId="2" applyFill="1" applyBorder="1" applyAlignment="1">
      <alignment horizontal="left" wrapText="1"/>
    </xf>
    <xf numFmtId="0" fontId="14" fillId="0" borderId="6" xfId="2" applyFill="1" applyBorder="1" applyAlignment="1">
      <alignment horizontal="left" wrapText="1"/>
    </xf>
  </cellXfs>
  <cellStyles count="377">
    <cellStyle name="20% - Accent1 2" xfId="4" xr:uid="{00000000-0005-0000-0000-000000000000}"/>
    <cellStyle name="20% - Accent1 2 2" xfId="5" xr:uid="{00000000-0005-0000-0000-000001000000}"/>
    <cellStyle name="20% - Accent1 2 2 2" xfId="6" xr:uid="{00000000-0005-0000-0000-000002000000}"/>
    <cellStyle name="20% - Accent1 2 2 2 2" xfId="7" xr:uid="{00000000-0005-0000-0000-000003000000}"/>
    <cellStyle name="20% - Accent1 2 2 3" xfId="8" xr:uid="{00000000-0005-0000-0000-000004000000}"/>
    <cellStyle name="20% - Accent1 2 3" xfId="9" xr:uid="{00000000-0005-0000-0000-000005000000}"/>
    <cellStyle name="20% - Accent1 2 3 2" xfId="10" xr:uid="{00000000-0005-0000-0000-000006000000}"/>
    <cellStyle name="20% - Accent1 2 4" xfId="11" xr:uid="{00000000-0005-0000-0000-000007000000}"/>
    <cellStyle name="20% - Accent1 3" xfId="12" xr:uid="{00000000-0005-0000-0000-000008000000}"/>
    <cellStyle name="20% - Accent1 3 2" xfId="13" xr:uid="{00000000-0005-0000-0000-000009000000}"/>
    <cellStyle name="20% - Accent1 3 2 2" xfId="14" xr:uid="{00000000-0005-0000-0000-00000A000000}"/>
    <cellStyle name="20% - Accent1 3 3" xfId="15" xr:uid="{00000000-0005-0000-0000-00000B000000}"/>
    <cellStyle name="20% - Accent1 4" xfId="16" xr:uid="{00000000-0005-0000-0000-00000C000000}"/>
    <cellStyle name="20% - Accent1 4 2" xfId="17" xr:uid="{00000000-0005-0000-0000-00000D000000}"/>
    <cellStyle name="20% - Accent1 5" xfId="18" xr:uid="{00000000-0005-0000-0000-00000E000000}"/>
    <cellStyle name="20% - Accent2 2" xfId="19" xr:uid="{00000000-0005-0000-0000-00000F000000}"/>
    <cellStyle name="20% - Accent2 2 2" xfId="20" xr:uid="{00000000-0005-0000-0000-000010000000}"/>
    <cellStyle name="20% - Accent2 2 2 2" xfId="21" xr:uid="{00000000-0005-0000-0000-000011000000}"/>
    <cellStyle name="20% - Accent2 2 2 2 2" xfId="22" xr:uid="{00000000-0005-0000-0000-000012000000}"/>
    <cellStyle name="20% - Accent2 2 2 3" xfId="23" xr:uid="{00000000-0005-0000-0000-000013000000}"/>
    <cellStyle name="20% - Accent2 2 3" xfId="24" xr:uid="{00000000-0005-0000-0000-000014000000}"/>
    <cellStyle name="20% - Accent2 2 3 2" xfId="25" xr:uid="{00000000-0005-0000-0000-000015000000}"/>
    <cellStyle name="20% - Accent2 2 4" xfId="26" xr:uid="{00000000-0005-0000-0000-000016000000}"/>
    <cellStyle name="20% - Accent2 3" xfId="27" xr:uid="{00000000-0005-0000-0000-000017000000}"/>
    <cellStyle name="20% - Accent2 3 2" xfId="28" xr:uid="{00000000-0005-0000-0000-000018000000}"/>
    <cellStyle name="20% - Accent2 3 2 2" xfId="29" xr:uid="{00000000-0005-0000-0000-000019000000}"/>
    <cellStyle name="20% - Accent2 3 3" xfId="30" xr:uid="{00000000-0005-0000-0000-00001A000000}"/>
    <cellStyle name="20% - Accent2 4" xfId="31" xr:uid="{00000000-0005-0000-0000-00001B000000}"/>
    <cellStyle name="20% - Accent2 4 2" xfId="32" xr:uid="{00000000-0005-0000-0000-00001C000000}"/>
    <cellStyle name="20% - Accent2 5" xfId="33" xr:uid="{00000000-0005-0000-0000-00001D000000}"/>
    <cellStyle name="20% - Accent3 2" xfId="34" xr:uid="{00000000-0005-0000-0000-00001E000000}"/>
    <cellStyle name="20% - Accent3 2 2" xfId="35" xr:uid="{00000000-0005-0000-0000-00001F000000}"/>
    <cellStyle name="20% - Accent3 2 2 2" xfId="36" xr:uid="{00000000-0005-0000-0000-000020000000}"/>
    <cellStyle name="20% - Accent3 2 2 2 2" xfId="37" xr:uid="{00000000-0005-0000-0000-000021000000}"/>
    <cellStyle name="20% - Accent3 2 2 3" xfId="38" xr:uid="{00000000-0005-0000-0000-000022000000}"/>
    <cellStyle name="20% - Accent3 2 3" xfId="39" xr:uid="{00000000-0005-0000-0000-000023000000}"/>
    <cellStyle name="20% - Accent3 2 3 2" xfId="40" xr:uid="{00000000-0005-0000-0000-000024000000}"/>
    <cellStyle name="20% - Accent3 2 4" xfId="41" xr:uid="{00000000-0005-0000-0000-000025000000}"/>
    <cellStyle name="20% - Accent3 3" xfId="42" xr:uid="{00000000-0005-0000-0000-000026000000}"/>
    <cellStyle name="20% - Accent3 3 2" xfId="43" xr:uid="{00000000-0005-0000-0000-000027000000}"/>
    <cellStyle name="20% - Accent3 3 2 2" xfId="44" xr:uid="{00000000-0005-0000-0000-000028000000}"/>
    <cellStyle name="20% - Accent3 3 3" xfId="45" xr:uid="{00000000-0005-0000-0000-000029000000}"/>
    <cellStyle name="20% - Accent3 4" xfId="46" xr:uid="{00000000-0005-0000-0000-00002A000000}"/>
    <cellStyle name="20% - Accent3 4 2" xfId="47" xr:uid="{00000000-0005-0000-0000-00002B000000}"/>
    <cellStyle name="20% - Accent3 5" xfId="48" xr:uid="{00000000-0005-0000-0000-00002C000000}"/>
    <cellStyle name="20% - Accent4 2" xfId="49" xr:uid="{00000000-0005-0000-0000-00002D000000}"/>
    <cellStyle name="20% - Accent4 2 2" xfId="50" xr:uid="{00000000-0005-0000-0000-00002E000000}"/>
    <cellStyle name="20% - Accent4 2 2 2" xfId="51" xr:uid="{00000000-0005-0000-0000-00002F000000}"/>
    <cellStyle name="20% - Accent4 2 2 2 2" xfId="52" xr:uid="{00000000-0005-0000-0000-000030000000}"/>
    <cellStyle name="20% - Accent4 2 2 3" xfId="53" xr:uid="{00000000-0005-0000-0000-000031000000}"/>
    <cellStyle name="20% - Accent4 2 3" xfId="54" xr:uid="{00000000-0005-0000-0000-000032000000}"/>
    <cellStyle name="20% - Accent4 2 3 2" xfId="55" xr:uid="{00000000-0005-0000-0000-000033000000}"/>
    <cellStyle name="20% - Accent4 2 4" xfId="56" xr:uid="{00000000-0005-0000-0000-000034000000}"/>
    <cellStyle name="20% - Accent4 3" xfId="57" xr:uid="{00000000-0005-0000-0000-000035000000}"/>
    <cellStyle name="20% - Accent4 3 2" xfId="58" xr:uid="{00000000-0005-0000-0000-000036000000}"/>
    <cellStyle name="20% - Accent4 3 2 2" xfId="59" xr:uid="{00000000-0005-0000-0000-000037000000}"/>
    <cellStyle name="20% - Accent4 3 3" xfId="60" xr:uid="{00000000-0005-0000-0000-000038000000}"/>
    <cellStyle name="20% - Accent4 4" xfId="61" xr:uid="{00000000-0005-0000-0000-000039000000}"/>
    <cellStyle name="20% - Accent4 4 2" xfId="62" xr:uid="{00000000-0005-0000-0000-00003A000000}"/>
    <cellStyle name="20% - Accent4 5" xfId="63" xr:uid="{00000000-0005-0000-0000-00003B000000}"/>
    <cellStyle name="20% - Accent5 2" xfId="64" xr:uid="{00000000-0005-0000-0000-00003C000000}"/>
    <cellStyle name="20% - Accent5 2 2" xfId="65" xr:uid="{00000000-0005-0000-0000-00003D000000}"/>
    <cellStyle name="20% - Accent5 2 2 2" xfId="66" xr:uid="{00000000-0005-0000-0000-00003E000000}"/>
    <cellStyle name="20% - Accent5 2 2 2 2" xfId="67" xr:uid="{00000000-0005-0000-0000-00003F000000}"/>
    <cellStyle name="20% - Accent5 2 2 3" xfId="68" xr:uid="{00000000-0005-0000-0000-000040000000}"/>
    <cellStyle name="20% - Accent5 2 3" xfId="69" xr:uid="{00000000-0005-0000-0000-000041000000}"/>
    <cellStyle name="20% - Accent5 2 3 2" xfId="70" xr:uid="{00000000-0005-0000-0000-000042000000}"/>
    <cellStyle name="20% - Accent5 2 4" xfId="71" xr:uid="{00000000-0005-0000-0000-000043000000}"/>
    <cellStyle name="20% - Accent5 3" xfId="72" xr:uid="{00000000-0005-0000-0000-000044000000}"/>
    <cellStyle name="20% - Accent5 3 2" xfId="73" xr:uid="{00000000-0005-0000-0000-000045000000}"/>
    <cellStyle name="20% - Accent5 3 2 2" xfId="74" xr:uid="{00000000-0005-0000-0000-000046000000}"/>
    <cellStyle name="20% - Accent5 3 3" xfId="75" xr:uid="{00000000-0005-0000-0000-000047000000}"/>
    <cellStyle name="20% - Accent5 4" xfId="76" xr:uid="{00000000-0005-0000-0000-000048000000}"/>
    <cellStyle name="20% - Accent5 4 2" xfId="77" xr:uid="{00000000-0005-0000-0000-000049000000}"/>
    <cellStyle name="20% - Accent5 5" xfId="78" xr:uid="{00000000-0005-0000-0000-00004A000000}"/>
    <cellStyle name="20% - Accent6 2" xfId="79" xr:uid="{00000000-0005-0000-0000-00004B000000}"/>
    <cellStyle name="20% - Accent6 2 2" xfId="80" xr:uid="{00000000-0005-0000-0000-00004C000000}"/>
    <cellStyle name="20% - Accent6 2 2 2" xfId="81" xr:uid="{00000000-0005-0000-0000-00004D000000}"/>
    <cellStyle name="20% - Accent6 2 2 2 2" xfId="82" xr:uid="{00000000-0005-0000-0000-00004E000000}"/>
    <cellStyle name="20% - Accent6 2 2 3" xfId="83" xr:uid="{00000000-0005-0000-0000-00004F000000}"/>
    <cellStyle name="20% - Accent6 2 3" xfId="84" xr:uid="{00000000-0005-0000-0000-000050000000}"/>
    <cellStyle name="20% - Accent6 2 3 2" xfId="85" xr:uid="{00000000-0005-0000-0000-000051000000}"/>
    <cellStyle name="20% - Accent6 2 4" xfId="86" xr:uid="{00000000-0005-0000-0000-000052000000}"/>
    <cellStyle name="20% - Accent6 3" xfId="87" xr:uid="{00000000-0005-0000-0000-000053000000}"/>
    <cellStyle name="20% - Accent6 3 2" xfId="88" xr:uid="{00000000-0005-0000-0000-000054000000}"/>
    <cellStyle name="20% - Accent6 3 2 2" xfId="89" xr:uid="{00000000-0005-0000-0000-000055000000}"/>
    <cellStyle name="20% - Accent6 3 3" xfId="90" xr:uid="{00000000-0005-0000-0000-000056000000}"/>
    <cellStyle name="20% - Accent6 4" xfId="91" xr:uid="{00000000-0005-0000-0000-000057000000}"/>
    <cellStyle name="20% - Accent6 4 2" xfId="92" xr:uid="{00000000-0005-0000-0000-000058000000}"/>
    <cellStyle name="20% - Accent6 5" xfId="93" xr:uid="{00000000-0005-0000-0000-000059000000}"/>
    <cellStyle name="40% - Accent1 2" xfId="94" xr:uid="{00000000-0005-0000-0000-00005A000000}"/>
    <cellStyle name="40% - Accent1 2 2" xfId="95" xr:uid="{00000000-0005-0000-0000-00005B000000}"/>
    <cellStyle name="40% - Accent1 2 2 2" xfId="96" xr:uid="{00000000-0005-0000-0000-00005C000000}"/>
    <cellStyle name="40% - Accent1 2 2 2 2" xfId="97" xr:uid="{00000000-0005-0000-0000-00005D000000}"/>
    <cellStyle name="40% - Accent1 2 2 3" xfId="98" xr:uid="{00000000-0005-0000-0000-00005E000000}"/>
    <cellStyle name="40% - Accent1 2 3" xfId="99" xr:uid="{00000000-0005-0000-0000-00005F000000}"/>
    <cellStyle name="40% - Accent1 2 3 2" xfId="100" xr:uid="{00000000-0005-0000-0000-000060000000}"/>
    <cellStyle name="40% - Accent1 2 4" xfId="101" xr:uid="{00000000-0005-0000-0000-000061000000}"/>
    <cellStyle name="40% - Accent1 3" xfId="102" xr:uid="{00000000-0005-0000-0000-000062000000}"/>
    <cellStyle name="40% - Accent1 3 2" xfId="103" xr:uid="{00000000-0005-0000-0000-000063000000}"/>
    <cellStyle name="40% - Accent1 3 2 2" xfId="104" xr:uid="{00000000-0005-0000-0000-000064000000}"/>
    <cellStyle name="40% - Accent1 3 3" xfId="105" xr:uid="{00000000-0005-0000-0000-000065000000}"/>
    <cellStyle name="40% - Accent1 4" xfId="106" xr:uid="{00000000-0005-0000-0000-000066000000}"/>
    <cellStyle name="40% - Accent1 4 2" xfId="107" xr:uid="{00000000-0005-0000-0000-000067000000}"/>
    <cellStyle name="40% - Accent1 5" xfId="108" xr:uid="{00000000-0005-0000-0000-000068000000}"/>
    <cellStyle name="40% - Accent2 2" xfId="109" xr:uid="{00000000-0005-0000-0000-000069000000}"/>
    <cellStyle name="40% - Accent2 2 2" xfId="110" xr:uid="{00000000-0005-0000-0000-00006A000000}"/>
    <cellStyle name="40% - Accent2 2 2 2" xfId="111" xr:uid="{00000000-0005-0000-0000-00006B000000}"/>
    <cellStyle name="40% - Accent2 2 2 2 2" xfId="112" xr:uid="{00000000-0005-0000-0000-00006C000000}"/>
    <cellStyle name="40% - Accent2 2 2 3" xfId="113" xr:uid="{00000000-0005-0000-0000-00006D000000}"/>
    <cellStyle name="40% - Accent2 2 3" xfId="114" xr:uid="{00000000-0005-0000-0000-00006E000000}"/>
    <cellStyle name="40% - Accent2 2 3 2" xfId="115" xr:uid="{00000000-0005-0000-0000-00006F000000}"/>
    <cellStyle name="40% - Accent2 2 4" xfId="116" xr:uid="{00000000-0005-0000-0000-000070000000}"/>
    <cellStyle name="40% - Accent2 3" xfId="117" xr:uid="{00000000-0005-0000-0000-000071000000}"/>
    <cellStyle name="40% - Accent2 3 2" xfId="118" xr:uid="{00000000-0005-0000-0000-000072000000}"/>
    <cellStyle name="40% - Accent2 3 2 2" xfId="119" xr:uid="{00000000-0005-0000-0000-000073000000}"/>
    <cellStyle name="40% - Accent2 3 3" xfId="120" xr:uid="{00000000-0005-0000-0000-000074000000}"/>
    <cellStyle name="40% - Accent2 4" xfId="121" xr:uid="{00000000-0005-0000-0000-000075000000}"/>
    <cellStyle name="40% - Accent2 4 2" xfId="122" xr:uid="{00000000-0005-0000-0000-000076000000}"/>
    <cellStyle name="40% - Accent2 5" xfId="123" xr:uid="{00000000-0005-0000-0000-000077000000}"/>
    <cellStyle name="40% - Accent3 2" xfId="124" xr:uid="{00000000-0005-0000-0000-000078000000}"/>
    <cellStyle name="40% - Accent3 2 2" xfId="125" xr:uid="{00000000-0005-0000-0000-000079000000}"/>
    <cellStyle name="40% - Accent3 2 2 2" xfId="126" xr:uid="{00000000-0005-0000-0000-00007A000000}"/>
    <cellStyle name="40% - Accent3 2 2 2 2" xfId="127" xr:uid="{00000000-0005-0000-0000-00007B000000}"/>
    <cellStyle name="40% - Accent3 2 2 3" xfId="128" xr:uid="{00000000-0005-0000-0000-00007C000000}"/>
    <cellStyle name="40% - Accent3 2 3" xfId="129" xr:uid="{00000000-0005-0000-0000-00007D000000}"/>
    <cellStyle name="40% - Accent3 2 3 2" xfId="130" xr:uid="{00000000-0005-0000-0000-00007E000000}"/>
    <cellStyle name="40% - Accent3 2 4" xfId="131" xr:uid="{00000000-0005-0000-0000-00007F000000}"/>
    <cellStyle name="40% - Accent3 3" xfId="132" xr:uid="{00000000-0005-0000-0000-000080000000}"/>
    <cellStyle name="40% - Accent3 3 2" xfId="133" xr:uid="{00000000-0005-0000-0000-000081000000}"/>
    <cellStyle name="40% - Accent3 3 2 2" xfId="134" xr:uid="{00000000-0005-0000-0000-000082000000}"/>
    <cellStyle name="40% - Accent3 3 3" xfId="135" xr:uid="{00000000-0005-0000-0000-000083000000}"/>
    <cellStyle name="40% - Accent3 4" xfId="136" xr:uid="{00000000-0005-0000-0000-000084000000}"/>
    <cellStyle name="40% - Accent3 4 2" xfId="137" xr:uid="{00000000-0005-0000-0000-000085000000}"/>
    <cellStyle name="40% - Accent3 5" xfId="138" xr:uid="{00000000-0005-0000-0000-000086000000}"/>
    <cellStyle name="40% - Accent4 2" xfId="139" xr:uid="{00000000-0005-0000-0000-000087000000}"/>
    <cellStyle name="40% - Accent4 2 2" xfId="140" xr:uid="{00000000-0005-0000-0000-000088000000}"/>
    <cellStyle name="40% - Accent4 2 2 2" xfId="141" xr:uid="{00000000-0005-0000-0000-000089000000}"/>
    <cellStyle name="40% - Accent4 2 2 2 2" xfId="142" xr:uid="{00000000-0005-0000-0000-00008A000000}"/>
    <cellStyle name="40% - Accent4 2 2 3" xfId="143" xr:uid="{00000000-0005-0000-0000-00008B000000}"/>
    <cellStyle name="40% - Accent4 2 3" xfId="144" xr:uid="{00000000-0005-0000-0000-00008C000000}"/>
    <cellStyle name="40% - Accent4 2 3 2" xfId="145" xr:uid="{00000000-0005-0000-0000-00008D000000}"/>
    <cellStyle name="40% - Accent4 2 4" xfId="146" xr:uid="{00000000-0005-0000-0000-00008E000000}"/>
    <cellStyle name="40% - Accent4 3" xfId="147" xr:uid="{00000000-0005-0000-0000-00008F000000}"/>
    <cellStyle name="40% - Accent4 3 2" xfId="148" xr:uid="{00000000-0005-0000-0000-000090000000}"/>
    <cellStyle name="40% - Accent4 3 2 2" xfId="149" xr:uid="{00000000-0005-0000-0000-000091000000}"/>
    <cellStyle name="40% - Accent4 3 3" xfId="150" xr:uid="{00000000-0005-0000-0000-000092000000}"/>
    <cellStyle name="40% - Accent4 4" xfId="151" xr:uid="{00000000-0005-0000-0000-000093000000}"/>
    <cellStyle name="40% - Accent4 4 2" xfId="152" xr:uid="{00000000-0005-0000-0000-000094000000}"/>
    <cellStyle name="40% - Accent4 5" xfId="153" xr:uid="{00000000-0005-0000-0000-000095000000}"/>
    <cellStyle name="40% - Accent5 2" xfId="154" xr:uid="{00000000-0005-0000-0000-000096000000}"/>
    <cellStyle name="40% - Accent5 2 2" xfId="155" xr:uid="{00000000-0005-0000-0000-000097000000}"/>
    <cellStyle name="40% - Accent5 2 2 2" xfId="156" xr:uid="{00000000-0005-0000-0000-000098000000}"/>
    <cellStyle name="40% - Accent5 2 2 2 2" xfId="157" xr:uid="{00000000-0005-0000-0000-000099000000}"/>
    <cellStyle name="40% - Accent5 2 2 3" xfId="158" xr:uid="{00000000-0005-0000-0000-00009A000000}"/>
    <cellStyle name="40% - Accent5 2 3" xfId="159" xr:uid="{00000000-0005-0000-0000-00009B000000}"/>
    <cellStyle name="40% - Accent5 2 3 2" xfId="160" xr:uid="{00000000-0005-0000-0000-00009C000000}"/>
    <cellStyle name="40% - Accent5 2 4" xfId="161" xr:uid="{00000000-0005-0000-0000-00009D000000}"/>
    <cellStyle name="40% - Accent5 3" xfId="162" xr:uid="{00000000-0005-0000-0000-00009E000000}"/>
    <cellStyle name="40% - Accent5 3 2" xfId="163" xr:uid="{00000000-0005-0000-0000-00009F000000}"/>
    <cellStyle name="40% - Accent5 3 2 2" xfId="164" xr:uid="{00000000-0005-0000-0000-0000A0000000}"/>
    <cellStyle name="40% - Accent5 3 3" xfId="165" xr:uid="{00000000-0005-0000-0000-0000A1000000}"/>
    <cellStyle name="40% - Accent5 4" xfId="166" xr:uid="{00000000-0005-0000-0000-0000A2000000}"/>
    <cellStyle name="40% - Accent5 4 2" xfId="167" xr:uid="{00000000-0005-0000-0000-0000A3000000}"/>
    <cellStyle name="40% - Accent5 5" xfId="168" xr:uid="{00000000-0005-0000-0000-0000A4000000}"/>
    <cellStyle name="40% - Accent6 2" xfId="169" xr:uid="{00000000-0005-0000-0000-0000A5000000}"/>
    <cellStyle name="40% - Accent6 2 2" xfId="170" xr:uid="{00000000-0005-0000-0000-0000A6000000}"/>
    <cellStyle name="40% - Accent6 2 2 2" xfId="171" xr:uid="{00000000-0005-0000-0000-0000A7000000}"/>
    <cellStyle name="40% - Accent6 2 2 2 2" xfId="172" xr:uid="{00000000-0005-0000-0000-0000A8000000}"/>
    <cellStyle name="40% - Accent6 2 2 3" xfId="173" xr:uid="{00000000-0005-0000-0000-0000A9000000}"/>
    <cellStyle name="40% - Accent6 2 3" xfId="174" xr:uid="{00000000-0005-0000-0000-0000AA000000}"/>
    <cellStyle name="40% - Accent6 2 3 2" xfId="175" xr:uid="{00000000-0005-0000-0000-0000AB000000}"/>
    <cellStyle name="40% - Accent6 2 4" xfId="176" xr:uid="{00000000-0005-0000-0000-0000AC000000}"/>
    <cellStyle name="40% - Accent6 3" xfId="177" xr:uid="{00000000-0005-0000-0000-0000AD000000}"/>
    <cellStyle name="40% - Accent6 3 2" xfId="178" xr:uid="{00000000-0005-0000-0000-0000AE000000}"/>
    <cellStyle name="40% - Accent6 3 2 2" xfId="179" xr:uid="{00000000-0005-0000-0000-0000AF000000}"/>
    <cellStyle name="40% - Accent6 3 3" xfId="180" xr:uid="{00000000-0005-0000-0000-0000B0000000}"/>
    <cellStyle name="40% - Accent6 4" xfId="181" xr:uid="{00000000-0005-0000-0000-0000B1000000}"/>
    <cellStyle name="40% - Accent6 4 2" xfId="182" xr:uid="{00000000-0005-0000-0000-0000B2000000}"/>
    <cellStyle name="40% - Accent6 5" xfId="183" xr:uid="{00000000-0005-0000-0000-0000B3000000}"/>
    <cellStyle name="Comma" xfId="376" builtinId="3"/>
    <cellStyle name="Comma 10" xfId="184" xr:uid="{00000000-0005-0000-0000-0000B5000000}"/>
    <cellStyle name="Comma 10 2" xfId="185" xr:uid="{00000000-0005-0000-0000-0000B6000000}"/>
    <cellStyle name="Comma 10 2 2" xfId="186" xr:uid="{00000000-0005-0000-0000-0000B7000000}"/>
    <cellStyle name="Comma 10 2 2 2" xfId="187" xr:uid="{00000000-0005-0000-0000-0000B8000000}"/>
    <cellStyle name="Comma 10 2 3" xfId="188" xr:uid="{00000000-0005-0000-0000-0000B9000000}"/>
    <cellStyle name="Comma 10 3" xfId="189" xr:uid="{00000000-0005-0000-0000-0000BA000000}"/>
    <cellStyle name="Comma 10 3 2" xfId="190" xr:uid="{00000000-0005-0000-0000-0000BB000000}"/>
    <cellStyle name="Comma 10 3 2 2" xfId="191" xr:uid="{00000000-0005-0000-0000-0000BC000000}"/>
    <cellStyle name="Comma 10 3 3" xfId="192" xr:uid="{00000000-0005-0000-0000-0000BD000000}"/>
    <cellStyle name="Comma 10 4" xfId="193" xr:uid="{00000000-0005-0000-0000-0000BE000000}"/>
    <cellStyle name="Comma 10 4 2" xfId="194" xr:uid="{00000000-0005-0000-0000-0000BF000000}"/>
    <cellStyle name="Comma 10 5" xfId="195" xr:uid="{00000000-0005-0000-0000-0000C0000000}"/>
    <cellStyle name="Comma 11" xfId="196" xr:uid="{00000000-0005-0000-0000-0000C1000000}"/>
    <cellStyle name="Comma 11 2" xfId="197" xr:uid="{00000000-0005-0000-0000-0000C2000000}"/>
    <cellStyle name="Comma 2" xfId="3" xr:uid="{00000000-0005-0000-0000-0000C3000000}"/>
    <cellStyle name="Comma 2 2" xfId="198" xr:uid="{00000000-0005-0000-0000-0000C4000000}"/>
    <cellStyle name="Comma 3" xfId="199" xr:uid="{00000000-0005-0000-0000-0000C5000000}"/>
    <cellStyle name="Comma 4" xfId="200" xr:uid="{00000000-0005-0000-0000-0000C6000000}"/>
    <cellStyle name="Comma 4 2" xfId="201" xr:uid="{00000000-0005-0000-0000-0000C7000000}"/>
    <cellStyle name="Comma 5" xfId="202" xr:uid="{00000000-0005-0000-0000-0000C8000000}"/>
    <cellStyle name="Comma 6" xfId="203" xr:uid="{00000000-0005-0000-0000-0000C9000000}"/>
    <cellStyle name="Comma 7" xfId="204" xr:uid="{00000000-0005-0000-0000-0000CA000000}"/>
    <cellStyle name="Comma 7 2" xfId="205" xr:uid="{00000000-0005-0000-0000-0000CB000000}"/>
    <cellStyle name="Comma 7 2 2" xfId="206" xr:uid="{00000000-0005-0000-0000-0000CC000000}"/>
    <cellStyle name="Comma 7 2 2 2" xfId="207" xr:uid="{00000000-0005-0000-0000-0000CD000000}"/>
    <cellStyle name="Comma 7 2 3" xfId="208" xr:uid="{00000000-0005-0000-0000-0000CE000000}"/>
    <cellStyle name="Comma 7 3" xfId="209" xr:uid="{00000000-0005-0000-0000-0000CF000000}"/>
    <cellStyle name="Comma 7 3 2" xfId="210" xr:uid="{00000000-0005-0000-0000-0000D0000000}"/>
    <cellStyle name="Comma 7 3 2 2" xfId="211" xr:uid="{00000000-0005-0000-0000-0000D1000000}"/>
    <cellStyle name="Comma 7 3 3" xfId="212" xr:uid="{00000000-0005-0000-0000-0000D2000000}"/>
    <cellStyle name="Comma 7 4" xfId="213" xr:uid="{00000000-0005-0000-0000-0000D3000000}"/>
    <cellStyle name="Comma 7 4 2" xfId="214" xr:uid="{00000000-0005-0000-0000-0000D4000000}"/>
    <cellStyle name="Comma 7 5" xfId="215" xr:uid="{00000000-0005-0000-0000-0000D5000000}"/>
    <cellStyle name="Comma 7 5 2" xfId="216" xr:uid="{00000000-0005-0000-0000-0000D6000000}"/>
    <cellStyle name="Comma 7 6" xfId="217" xr:uid="{00000000-0005-0000-0000-0000D7000000}"/>
    <cellStyle name="Comma 8" xfId="218" xr:uid="{00000000-0005-0000-0000-0000D8000000}"/>
    <cellStyle name="Comma 8 2" xfId="219" xr:uid="{00000000-0005-0000-0000-0000D9000000}"/>
    <cellStyle name="Comma 9" xfId="220" xr:uid="{00000000-0005-0000-0000-0000DA000000}"/>
    <cellStyle name="Comma 9 2" xfId="221" xr:uid="{00000000-0005-0000-0000-0000DB000000}"/>
    <cellStyle name="Comma 9 2 2" xfId="222" xr:uid="{00000000-0005-0000-0000-0000DC000000}"/>
    <cellStyle name="Comma 9 3" xfId="223" xr:uid="{00000000-0005-0000-0000-0000DD000000}"/>
    <cellStyle name="Comma0" xfId="224" xr:uid="{00000000-0005-0000-0000-0000DE000000}"/>
    <cellStyle name="Currency 2" xfId="225" xr:uid="{00000000-0005-0000-0000-0000DF000000}"/>
    <cellStyle name="Currency 3" xfId="226" xr:uid="{00000000-0005-0000-0000-0000E0000000}"/>
    <cellStyle name="Currency 3 2" xfId="227" xr:uid="{00000000-0005-0000-0000-0000E1000000}"/>
    <cellStyle name="Currency 3 2 2" xfId="228" xr:uid="{00000000-0005-0000-0000-0000E2000000}"/>
    <cellStyle name="Currency 3 2 2 2" xfId="229" xr:uid="{00000000-0005-0000-0000-0000E3000000}"/>
    <cellStyle name="Currency 3 2 3" xfId="230" xr:uid="{00000000-0005-0000-0000-0000E4000000}"/>
    <cellStyle name="Currency 3 3" xfId="231" xr:uid="{00000000-0005-0000-0000-0000E5000000}"/>
    <cellStyle name="Currency 3 3 2" xfId="232" xr:uid="{00000000-0005-0000-0000-0000E6000000}"/>
    <cellStyle name="Currency 3 3 2 2" xfId="233" xr:uid="{00000000-0005-0000-0000-0000E7000000}"/>
    <cellStyle name="Currency 3 3 3" xfId="234" xr:uid="{00000000-0005-0000-0000-0000E8000000}"/>
    <cellStyle name="Currency 3 4" xfId="235" xr:uid="{00000000-0005-0000-0000-0000E9000000}"/>
    <cellStyle name="Currency 3 4 2" xfId="236" xr:uid="{00000000-0005-0000-0000-0000EA000000}"/>
    <cellStyle name="Currency 3 5" xfId="237" xr:uid="{00000000-0005-0000-0000-0000EB000000}"/>
    <cellStyle name="Currency 3 5 2" xfId="238" xr:uid="{00000000-0005-0000-0000-0000EC000000}"/>
    <cellStyle name="Currency 3 6" xfId="239" xr:uid="{00000000-0005-0000-0000-0000ED000000}"/>
    <cellStyle name="Currency0" xfId="240" xr:uid="{00000000-0005-0000-0000-0000EE000000}"/>
    <cellStyle name="Date" xfId="241" xr:uid="{00000000-0005-0000-0000-0000EF000000}"/>
    <cellStyle name="Fixed" xfId="242" xr:uid="{00000000-0005-0000-0000-0000F0000000}"/>
    <cellStyle name="Heading1" xfId="243" xr:uid="{00000000-0005-0000-0000-0000F1000000}"/>
    <cellStyle name="Heading2" xfId="244" xr:uid="{00000000-0005-0000-0000-0000F2000000}"/>
    <cellStyle name="Normal" xfId="0" builtinId="0"/>
    <cellStyle name="Normal 10" xfId="245" xr:uid="{00000000-0005-0000-0000-0000F4000000}"/>
    <cellStyle name="Normal 11" xfId="246" xr:uid="{00000000-0005-0000-0000-0000F5000000}"/>
    <cellStyle name="Normal 11 2" xfId="247" xr:uid="{00000000-0005-0000-0000-0000F6000000}"/>
    <cellStyle name="Normal 11 2 2" xfId="248" xr:uid="{00000000-0005-0000-0000-0000F7000000}"/>
    <cellStyle name="Normal 11 2 2 2" xfId="249" xr:uid="{00000000-0005-0000-0000-0000F8000000}"/>
    <cellStyle name="Normal 11 2 3" xfId="250" xr:uid="{00000000-0005-0000-0000-0000F9000000}"/>
    <cellStyle name="Normal 11 3" xfId="251" xr:uid="{00000000-0005-0000-0000-0000FA000000}"/>
    <cellStyle name="Normal 11 3 2" xfId="252" xr:uid="{00000000-0005-0000-0000-0000FB000000}"/>
    <cellStyle name="Normal 11 3 2 2" xfId="253" xr:uid="{00000000-0005-0000-0000-0000FC000000}"/>
    <cellStyle name="Normal 11 3 3" xfId="254" xr:uid="{00000000-0005-0000-0000-0000FD000000}"/>
    <cellStyle name="Normal 11 4" xfId="255" xr:uid="{00000000-0005-0000-0000-0000FE000000}"/>
    <cellStyle name="Normal 11 4 2" xfId="256" xr:uid="{00000000-0005-0000-0000-0000FF000000}"/>
    <cellStyle name="Normal 11 5" xfId="257" xr:uid="{00000000-0005-0000-0000-000000010000}"/>
    <cellStyle name="Normal 12" xfId="258" xr:uid="{00000000-0005-0000-0000-000001010000}"/>
    <cellStyle name="Normal 12 2" xfId="259" xr:uid="{00000000-0005-0000-0000-000002010000}"/>
    <cellStyle name="Normal 12 2 2" xfId="260" xr:uid="{00000000-0005-0000-0000-000003010000}"/>
    <cellStyle name="Normal 12 3" xfId="261" xr:uid="{00000000-0005-0000-0000-000004010000}"/>
    <cellStyle name="Normal 12 3 2" xfId="262" xr:uid="{00000000-0005-0000-0000-000005010000}"/>
    <cellStyle name="Normal 12 4" xfId="263" xr:uid="{00000000-0005-0000-0000-000006010000}"/>
    <cellStyle name="Normal 13" xfId="264" xr:uid="{00000000-0005-0000-0000-000007010000}"/>
    <cellStyle name="Normal 13 2" xfId="265" xr:uid="{00000000-0005-0000-0000-000008010000}"/>
    <cellStyle name="Normal 14" xfId="266" xr:uid="{00000000-0005-0000-0000-000009010000}"/>
    <cellStyle name="Normal 14 2" xfId="267" xr:uid="{00000000-0005-0000-0000-00000A010000}"/>
    <cellStyle name="Normal 2" xfId="268" xr:uid="{00000000-0005-0000-0000-00000B010000}"/>
    <cellStyle name="Normal 2 2" xfId="2" xr:uid="{00000000-0005-0000-0000-00000C010000}"/>
    <cellStyle name="Normal 3" xfId="1" xr:uid="{00000000-0005-0000-0000-00000D010000}"/>
    <cellStyle name="Normal 4" xfId="269" xr:uid="{00000000-0005-0000-0000-00000E010000}"/>
    <cellStyle name="Normal 5" xfId="270" xr:uid="{00000000-0005-0000-0000-00000F010000}"/>
    <cellStyle name="Normal 5 2" xfId="271" xr:uid="{00000000-0005-0000-0000-000010010000}"/>
    <cellStyle name="Normal 6" xfId="272" xr:uid="{00000000-0005-0000-0000-000011010000}"/>
    <cellStyle name="Normal 6 2" xfId="273" xr:uid="{00000000-0005-0000-0000-000012010000}"/>
    <cellStyle name="Normal 6 2 2" xfId="274" xr:uid="{00000000-0005-0000-0000-000013010000}"/>
    <cellStyle name="Normal 6 2 2 2" xfId="275" xr:uid="{00000000-0005-0000-0000-000014010000}"/>
    <cellStyle name="Normal 6 2 3" xfId="276" xr:uid="{00000000-0005-0000-0000-000015010000}"/>
    <cellStyle name="Normal 6 3" xfId="277" xr:uid="{00000000-0005-0000-0000-000016010000}"/>
    <cellStyle name="Normal 6 3 2" xfId="278" xr:uid="{00000000-0005-0000-0000-000017010000}"/>
    <cellStyle name="Normal 6 3 2 2" xfId="279" xr:uid="{00000000-0005-0000-0000-000018010000}"/>
    <cellStyle name="Normal 6 3 3" xfId="280" xr:uid="{00000000-0005-0000-0000-000019010000}"/>
    <cellStyle name="Normal 6 4" xfId="281" xr:uid="{00000000-0005-0000-0000-00001A010000}"/>
    <cellStyle name="Normal 6 4 2" xfId="282" xr:uid="{00000000-0005-0000-0000-00001B010000}"/>
    <cellStyle name="Normal 6 5" xfId="283" xr:uid="{00000000-0005-0000-0000-00001C010000}"/>
    <cellStyle name="Normal 6 5 2" xfId="284" xr:uid="{00000000-0005-0000-0000-00001D010000}"/>
    <cellStyle name="Normal 6 6" xfId="285" xr:uid="{00000000-0005-0000-0000-00001E010000}"/>
    <cellStyle name="Normal 7" xfId="286" xr:uid="{00000000-0005-0000-0000-00001F010000}"/>
    <cellStyle name="Normal 7 2" xfId="287" xr:uid="{00000000-0005-0000-0000-000020010000}"/>
    <cellStyle name="Normal 7 2 2" xfId="288" xr:uid="{00000000-0005-0000-0000-000021010000}"/>
    <cellStyle name="Normal 7 2 2 2" xfId="289" xr:uid="{00000000-0005-0000-0000-000022010000}"/>
    <cellStyle name="Normal 7 2 3" xfId="290" xr:uid="{00000000-0005-0000-0000-000023010000}"/>
    <cellStyle name="Normal 7 3" xfId="291" xr:uid="{00000000-0005-0000-0000-000024010000}"/>
    <cellStyle name="Normal 7 3 2" xfId="292" xr:uid="{00000000-0005-0000-0000-000025010000}"/>
    <cellStyle name="Normal 7 3 2 2" xfId="293" xr:uid="{00000000-0005-0000-0000-000026010000}"/>
    <cellStyle name="Normal 7 3 3" xfId="294" xr:uid="{00000000-0005-0000-0000-000027010000}"/>
    <cellStyle name="Normal 7 4" xfId="295" xr:uid="{00000000-0005-0000-0000-000028010000}"/>
    <cellStyle name="Normal 7 4 2" xfId="296" xr:uid="{00000000-0005-0000-0000-000029010000}"/>
    <cellStyle name="Normal 7 5" xfId="297" xr:uid="{00000000-0005-0000-0000-00002A010000}"/>
    <cellStyle name="Normal 7 5 2" xfId="298" xr:uid="{00000000-0005-0000-0000-00002B010000}"/>
    <cellStyle name="Normal 7 6" xfId="299" xr:uid="{00000000-0005-0000-0000-00002C010000}"/>
    <cellStyle name="Normal 8" xfId="300" xr:uid="{00000000-0005-0000-0000-00002D010000}"/>
    <cellStyle name="Normal 8 2" xfId="301" xr:uid="{00000000-0005-0000-0000-00002E010000}"/>
    <cellStyle name="Normal 8 2 2" xfId="302" xr:uid="{00000000-0005-0000-0000-00002F010000}"/>
    <cellStyle name="Normal 8 2 2 2" xfId="303" xr:uid="{00000000-0005-0000-0000-000030010000}"/>
    <cellStyle name="Normal 8 2 2 2 2" xfId="304" xr:uid="{00000000-0005-0000-0000-000031010000}"/>
    <cellStyle name="Normal 8 2 2 3" xfId="305" xr:uid="{00000000-0005-0000-0000-000032010000}"/>
    <cellStyle name="Normal 8 2 3" xfId="306" xr:uid="{00000000-0005-0000-0000-000033010000}"/>
    <cellStyle name="Normal 8 2 3 2" xfId="307" xr:uid="{00000000-0005-0000-0000-000034010000}"/>
    <cellStyle name="Normal 8 2 3 2 2" xfId="308" xr:uid="{00000000-0005-0000-0000-000035010000}"/>
    <cellStyle name="Normal 8 2 3 3" xfId="309" xr:uid="{00000000-0005-0000-0000-000036010000}"/>
    <cellStyle name="Normal 8 2 4" xfId="310" xr:uid="{00000000-0005-0000-0000-000037010000}"/>
    <cellStyle name="Normal 8 2 4 2" xfId="311" xr:uid="{00000000-0005-0000-0000-000038010000}"/>
    <cellStyle name="Normal 8 2 5" xfId="312" xr:uid="{00000000-0005-0000-0000-000039010000}"/>
    <cellStyle name="Normal 8 2 5 2" xfId="313" xr:uid="{00000000-0005-0000-0000-00003A010000}"/>
    <cellStyle name="Normal 8 2 6" xfId="314" xr:uid="{00000000-0005-0000-0000-00003B010000}"/>
    <cellStyle name="Normal 8 3" xfId="315" xr:uid="{00000000-0005-0000-0000-00003C010000}"/>
    <cellStyle name="Normal 8 3 2" xfId="316" xr:uid="{00000000-0005-0000-0000-00003D010000}"/>
    <cellStyle name="Normal 8 3 2 2" xfId="317" xr:uid="{00000000-0005-0000-0000-00003E010000}"/>
    <cellStyle name="Normal 8 3 3" xfId="318" xr:uid="{00000000-0005-0000-0000-00003F010000}"/>
    <cellStyle name="Normal 8 4" xfId="319" xr:uid="{00000000-0005-0000-0000-000040010000}"/>
    <cellStyle name="Normal 8 4 2" xfId="320" xr:uid="{00000000-0005-0000-0000-000041010000}"/>
    <cellStyle name="Normal 8 4 2 2" xfId="321" xr:uid="{00000000-0005-0000-0000-000042010000}"/>
    <cellStyle name="Normal 8 4 3" xfId="322" xr:uid="{00000000-0005-0000-0000-000043010000}"/>
    <cellStyle name="Normal 8 5" xfId="323" xr:uid="{00000000-0005-0000-0000-000044010000}"/>
    <cellStyle name="Normal 8 6" xfId="324" xr:uid="{00000000-0005-0000-0000-000045010000}"/>
    <cellStyle name="Normal 8 6 2" xfId="325" xr:uid="{00000000-0005-0000-0000-000046010000}"/>
    <cellStyle name="Normal 8 7" xfId="326" xr:uid="{00000000-0005-0000-0000-000047010000}"/>
    <cellStyle name="Normal 9" xfId="327" xr:uid="{00000000-0005-0000-0000-000048010000}"/>
    <cellStyle name="Normal 9 2" xfId="328" xr:uid="{00000000-0005-0000-0000-000049010000}"/>
    <cellStyle name="Normal 9 2 2" xfId="329" xr:uid="{00000000-0005-0000-0000-00004A010000}"/>
    <cellStyle name="Normal 9 2 2 2" xfId="330" xr:uid="{00000000-0005-0000-0000-00004B010000}"/>
    <cellStyle name="Normal 9 2 2 2 2" xfId="331" xr:uid="{00000000-0005-0000-0000-00004C010000}"/>
    <cellStyle name="Normal 9 2 2 3" xfId="332" xr:uid="{00000000-0005-0000-0000-00004D010000}"/>
    <cellStyle name="Normal 9 2 3" xfId="333" xr:uid="{00000000-0005-0000-0000-00004E010000}"/>
    <cellStyle name="Normal 9 2 3 2" xfId="334" xr:uid="{00000000-0005-0000-0000-00004F010000}"/>
    <cellStyle name="Normal 9 2 3 2 2" xfId="335" xr:uid="{00000000-0005-0000-0000-000050010000}"/>
    <cellStyle name="Normal 9 2 3 3" xfId="336" xr:uid="{00000000-0005-0000-0000-000051010000}"/>
    <cellStyle name="Normal 9 2 4" xfId="337" xr:uid="{00000000-0005-0000-0000-000052010000}"/>
    <cellStyle name="Normal 9 2 4 2" xfId="338" xr:uid="{00000000-0005-0000-0000-000053010000}"/>
    <cellStyle name="Normal 9 2 5" xfId="339" xr:uid="{00000000-0005-0000-0000-000054010000}"/>
    <cellStyle name="Normal 9 3" xfId="340" xr:uid="{00000000-0005-0000-0000-000055010000}"/>
    <cellStyle name="Normal 9 3 2" xfId="341" xr:uid="{00000000-0005-0000-0000-000056010000}"/>
    <cellStyle name="Normal 9 3 2 2" xfId="342" xr:uid="{00000000-0005-0000-0000-000057010000}"/>
    <cellStyle name="Normal 9 3 3" xfId="343" xr:uid="{00000000-0005-0000-0000-000058010000}"/>
    <cellStyle name="Normal 9 4" xfId="344" xr:uid="{00000000-0005-0000-0000-000059010000}"/>
    <cellStyle name="Normal 9 4 2" xfId="345" xr:uid="{00000000-0005-0000-0000-00005A010000}"/>
    <cellStyle name="Normal 9 4 2 2" xfId="346" xr:uid="{00000000-0005-0000-0000-00005B010000}"/>
    <cellStyle name="Normal 9 4 3" xfId="347" xr:uid="{00000000-0005-0000-0000-00005C010000}"/>
    <cellStyle name="Normal 9 5" xfId="348" xr:uid="{00000000-0005-0000-0000-00005D010000}"/>
    <cellStyle name="Normal 9 5 2" xfId="349" xr:uid="{00000000-0005-0000-0000-00005E010000}"/>
    <cellStyle name="Normal 9 6" xfId="350" xr:uid="{00000000-0005-0000-0000-00005F010000}"/>
    <cellStyle name="Note 2" xfId="351" xr:uid="{00000000-0005-0000-0000-000060010000}"/>
    <cellStyle name="Note 2 2" xfId="352" xr:uid="{00000000-0005-0000-0000-000061010000}"/>
    <cellStyle name="Note 2 2 2" xfId="353" xr:uid="{00000000-0005-0000-0000-000062010000}"/>
    <cellStyle name="Note 2 2 2 2" xfId="354" xr:uid="{00000000-0005-0000-0000-000063010000}"/>
    <cellStyle name="Note 2 2 3" xfId="355" xr:uid="{00000000-0005-0000-0000-000064010000}"/>
    <cellStyle name="Note 2 3" xfId="356" xr:uid="{00000000-0005-0000-0000-000065010000}"/>
    <cellStyle name="Note 2 3 2" xfId="357" xr:uid="{00000000-0005-0000-0000-000066010000}"/>
    <cellStyle name="Note 2 3 2 2" xfId="358" xr:uid="{00000000-0005-0000-0000-000067010000}"/>
    <cellStyle name="Note 2 3 3" xfId="359" xr:uid="{00000000-0005-0000-0000-000068010000}"/>
    <cellStyle name="Note 2 4" xfId="360" xr:uid="{00000000-0005-0000-0000-000069010000}"/>
    <cellStyle name="Note 2 4 2" xfId="361" xr:uid="{00000000-0005-0000-0000-00006A010000}"/>
    <cellStyle name="Note 2 5" xfId="362" xr:uid="{00000000-0005-0000-0000-00006B010000}"/>
    <cellStyle name="Note 3" xfId="363" xr:uid="{00000000-0005-0000-0000-00006C010000}"/>
    <cellStyle name="Note 3 2" xfId="364" xr:uid="{00000000-0005-0000-0000-00006D010000}"/>
    <cellStyle name="Note 3 2 2" xfId="365" xr:uid="{00000000-0005-0000-0000-00006E010000}"/>
    <cellStyle name="Note 3 3" xfId="366" xr:uid="{00000000-0005-0000-0000-00006F010000}"/>
    <cellStyle name="Percent" xfId="375" builtinId="5"/>
    <cellStyle name="Percent 2" xfId="367" xr:uid="{00000000-0005-0000-0000-000071010000}"/>
    <cellStyle name="Percent 3" xfId="368" xr:uid="{00000000-0005-0000-0000-000072010000}"/>
    <cellStyle name="Percent 3 2" xfId="369" xr:uid="{00000000-0005-0000-0000-000073010000}"/>
    <cellStyle name="Percent 4" xfId="370" xr:uid="{00000000-0005-0000-0000-000074010000}"/>
    <cellStyle name="Percent 4 2" xfId="371" xr:uid="{00000000-0005-0000-0000-000075010000}"/>
    <cellStyle name="Percent 5" xfId="372" xr:uid="{00000000-0005-0000-0000-000076010000}"/>
    <cellStyle name="Percent 6" xfId="373" xr:uid="{00000000-0005-0000-0000-000077010000}"/>
    <cellStyle name="Percent 6 2" xfId="374" xr:uid="{00000000-0005-0000-0000-00007801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682B4"/>
      <rgbColor rgb="00DDD9C4"/>
      <rgbColor rgb="00D3D3D3"/>
      <rgbColor rgb="00C0C0C0"/>
      <rgbColor rgb="00D5EBF6"/>
      <rgbColor rgb="00B5D6FA"/>
      <rgbColor rgb="00D6EA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PAS\DSA\SugarBudget\PresBudg\PBFY10\PB%20FY10%20Sug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ays vs receipts"/>
      <sheetName val="acq vs disp"/>
      <sheetName val="Budget Model"/>
      <sheetName val="s&amp;u"/>
      <sheetName val="OUTLAY CALC"/>
      <sheetName val="ProcessExtract"/>
      <sheetName val="ProcessDirections"/>
      <sheetName val="TextFileHeader"/>
      <sheetName val="TextFileToLoad"/>
      <sheetName val="ExtractFileForDirect"/>
      <sheetName val="ExtractFileForLoan"/>
      <sheetName val="ExtractFileFor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-Times New Roman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Times New Roman" panose="02020603050405020304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925CA-2EA3-462D-ADC4-E75F9C2A2B8E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4002A-AA21-45AA-AFF9-D55419C8F34F}">
  <dimension ref="A1"/>
  <sheetViews>
    <sheetView topLeftCell="A90" workbookViewId="0">
      <selection activeCell="C104" sqref="C104"/>
    </sheetView>
  </sheetViews>
  <sheetFormatPr defaultRowHeight="12.5" x14ac:dyDescent="0.25"/>
  <cols>
    <col min="1" max="1" width="32.1796875" customWidth="1"/>
    <col min="2" max="2" width="16.81640625" customWidth="1"/>
    <col min="3" max="3" width="15.1796875" customWidth="1"/>
    <col min="4" max="4" width="13" customWidth="1"/>
    <col min="5" max="5" width="14.1796875" customWidth="1"/>
    <col min="6" max="6" width="12.54296875" customWidth="1"/>
  </cols>
  <sheetData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3A500-EA37-4201-9BE9-7D5684838000}">
  <dimension ref="A1:Z261"/>
  <sheetViews>
    <sheetView tabSelected="1" topLeftCell="M240" zoomScaleNormal="100" workbookViewId="0">
      <selection activeCell="U251" sqref="U251"/>
    </sheetView>
  </sheetViews>
  <sheetFormatPr defaultRowHeight="12.5" x14ac:dyDescent="0.25"/>
  <cols>
    <col min="1" max="1" width="29.08984375" customWidth="1"/>
    <col min="2" max="2" width="14.81640625" customWidth="1"/>
    <col min="3" max="3" width="17.453125" customWidth="1"/>
    <col min="4" max="4" width="11.36328125" customWidth="1"/>
    <col min="5" max="5" width="14.54296875" customWidth="1"/>
    <col min="6" max="6" width="13.6328125" customWidth="1"/>
    <col min="7" max="7" width="9.6328125" bestFit="1" customWidth="1"/>
    <col min="8" max="8" width="13" customWidth="1"/>
    <col min="9" max="11" width="9.6328125" bestFit="1" customWidth="1"/>
    <col min="12" max="12" width="12.81640625" customWidth="1"/>
    <col min="13" max="13" width="9.6328125" bestFit="1" customWidth="1"/>
    <col min="14" max="14" width="10.6328125" customWidth="1"/>
  </cols>
  <sheetData>
    <row r="1" spans="1:16" ht="10.5" customHeight="1" x14ac:dyDescent="0.25">
      <c r="A1" s="121" t="s">
        <v>136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3"/>
    </row>
    <row r="2" spans="1:16" ht="13" thickBot="1" x14ac:dyDescent="0.3">
      <c r="A2" s="124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6"/>
    </row>
    <row r="3" spans="1:16" ht="13" thickBot="1" x14ac:dyDescent="0.3"/>
    <row r="4" spans="1:16" x14ac:dyDescent="0.25">
      <c r="A4" s="117" t="s">
        <v>101</v>
      </c>
      <c r="B4" s="117" t="s">
        <v>102</v>
      </c>
      <c r="C4" s="117" t="s">
        <v>103</v>
      </c>
      <c r="D4" s="117" t="s">
        <v>137</v>
      </c>
      <c r="E4" s="117" t="s">
        <v>138</v>
      </c>
      <c r="F4" s="117" t="s">
        <v>185</v>
      </c>
      <c r="G4" s="117" t="s">
        <v>223</v>
      </c>
      <c r="H4" s="117" t="s">
        <v>95</v>
      </c>
      <c r="I4" s="117" t="s">
        <v>227</v>
      </c>
      <c r="J4" s="117" t="s">
        <v>231</v>
      </c>
      <c r="K4" s="117" t="s">
        <v>233</v>
      </c>
      <c r="L4" s="117" t="s">
        <v>237</v>
      </c>
      <c r="M4" s="117" t="s">
        <v>252</v>
      </c>
      <c r="N4" s="100" t="s">
        <v>224</v>
      </c>
    </row>
    <row r="5" spans="1:16" ht="13" thickBot="1" x14ac:dyDescent="0.3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01" t="s">
        <v>88</v>
      </c>
    </row>
    <row r="6" spans="1:16" ht="13" thickBot="1" x14ac:dyDescent="0.3">
      <c r="A6" s="102" t="s">
        <v>104</v>
      </c>
      <c r="B6" s="103"/>
      <c r="C6" s="104">
        <v>21864781</v>
      </c>
      <c r="D6" s="104">
        <v>761582</v>
      </c>
      <c r="E6" s="104">
        <v>731101</v>
      </c>
      <c r="F6" s="104">
        <v>841484</v>
      </c>
      <c r="G6" s="104">
        <v>1220450</v>
      </c>
      <c r="H6" s="104">
        <v>1466765</v>
      </c>
      <c r="I6" s="104">
        <v>1081616</v>
      </c>
      <c r="J6" s="104">
        <v>1090712</v>
      </c>
      <c r="K6" s="104">
        <v>1562320</v>
      </c>
      <c r="L6" s="104">
        <v>1002829</v>
      </c>
      <c r="M6" s="104">
        <v>1058004</v>
      </c>
      <c r="N6" s="104">
        <v>10816863</v>
      </c>
    </row>
    <row r="7" spans="1:16" ht="13" thickBot="1" x14ac:dyDescent="0.3">
      <c r="A7" s="105" t="s">
        <v>139</v>
      </c>
      <c r="B7" s="106"/>
      <c r="C7" s="107">
        <v>6977000</v>
      </c>
      <c r="D7" s="107">
        <v>336819</v>
      </c>
      <c r="E7" s="107">
        <v>419499</v>
      </c>
      <c r="F7" s="107">
        <v>438670</v>
      </c>
      <c r="G7" s="107">
        <v>498445</v>
      </c>
      <c r="H7" s="107">
        <v>811928</v>
      </c>
      <c r="I7" s="107">
        <v>589649</v>
      </c>
      <c r="J7" s="107">
        <v>738854</v>
      </c>
      <c r="K7" s="107">
        <v>799591</v>
      </c>
      <c r="L7" s="107">
        <v>475397</v>
      </c>
      <c r="M7" s="107">
        <v>299801</v>
      </c>
      <c r="N7" s="107">
        <v>5408653</v>
      </c>
    </row>
    <row r="8" spans="1:16" ht="13" thickBot="1" x14ac:dyDescent="0.3">
      <c r="A8" s="108" t="s">
        <v>107</v>
      </c>
      <c r="B8" s="109"/>
      <c r="C8" s="110">
        <v>6656311</v>
      </c>
      <c r="D8" s="110">
        <v>309102</v>
      </c>
      <c r="E8" s="110">
        <v>400279</v>
      </c>
      <c r="F8" s="110">
        <v>436077</v>
      </c>
      <c r="G8" s="110">
        <v>487168</v>
      </c>
      <c r="H8" s="110">
        <v>790936</v>
      </c>
      <c r="I8" s="110">
        <v>578608</v>
      </c>
      <c r="J8" s="110">
        <v>725806</v>
      </c>
      <c r="K8" s="110">
        <v>796303</v>
      </c>
      <c r="L8" s="110">
        <v>443804</v>
      </c>
      <c r="M8" s="110">
        <v>299801</v>
      </c>
      <c r="N8" s="110">
        <v>5267884</v>
      </c>
      <c r="P8" t="s">
        <v>255</v>
      </c>
    </row>
    <row r="9" spans="1:16" ht="13" thickBot="1" x14ac:dyDescent="0.3">
      <c r="A9" s="111"/>
      <c r="B9" s="112" t="s">
        <v>186</v>
      </c>
      <c r="C9" s="111"/>
      <c r="D9" s="111">
        <v>0</v>
      </c>
      <c r="E9" s="113">
        <v>1314</v>
      </c>
      <c r="F9" s="111">
        <v>666</v>
      </c>
      <c r="G9" s="111">
        <v>0</v>
      </c>
      <c r="H9" s="111">
        <v>0</v>
      </c>
      <c r="I9" s="111">
        <v>0</v>
      </c>
      <c r="J9" s="111">
        <v>0</v>
      </c>
      <c r="K9" s="111">
        <v>0</v>
      </c>
      <c r="L9" s="111">
        <v>0</v>
      </c>
      <c r="M9" s="111">
        <v>0</v>
      </c>
      <c r="N9" s="113">
        <v>1980</v>
      </c>
    </row>
    <row r="10" spans="1:16" ht="13" thickBot="1" x14ac:dyDescent="0.3">
      <c r="A10" s="111"/>
      <c r="B10" s="112" t="s">
        <v>161</v>
      </c>
      <c r="C10" s="111"/>
      <c r="D10" s="111">
        <v>0</v>
      </c>
      <c r="E10" s="111">
        <v>0</v>
      </c>
      <c r="F10" s="111">
        <v>0</v>
      </c>
      <c r="G10" s="111">
        <v>0</v>
      </c>
      <c r="H10" s="113">
        <v>2380</v>
      </c>
      <c r="I10" s="111">
        <v>0</v>
      </c>
      <c r="J10" s="111">
        <v>0</v>
      </c>
      <c r="K10" s="113">
        <v>10200</v>
      </c>
      <c r="L10" s="111">
        <v>0</v>
      </c>
      <c r="M10" s="111">
        <v>0</v>
      </c>
      <c r="N10" s="113">
        <v>12580</v>
      </c>
    </row>
    <row r="11" spans="1:16" ht="13" thickBot="1" x14ac:dyDescent="0.3">
      <c r="A11" s="111"/>
      <c r="B11" s="112" t="s">
        <v>152</v>
      </c>
      <c r="C11" s="111"/>
      <c r="D11" s="111">
        <v>0</v>
      </c>
      <c r="E11" s="111">
        <v>0</v>
      </c>
      <c r="F11" s="111">
        <v>0</v>
      </c>
      <c r="G11" s="111">
        <v>0</v>
      </c>
      <c r="H11" s="111">
        <v>0</v>
      </c>
      <c r="I11" s="111">
        <v>0</v>
      </c>
      <c r="J11" s="111">
        <v>997</v>
      </c>
      <c r="K11" s="111">
        <v>0</v>
      </c>
      <c r="L11" s="111">
        <v>0</v>
      </c>
      <c r="M11" s="111">
        <v>0</v>
      </c>
      <c r="N11" s="111">
        <v>997</v>
      </c>
    </row>
    <row r="12" spans="1:16" ht="13" thickBot="1" x14ac:dyDescent="0.3">
      <c r="A12" s="111"/>
      <c r="B12" s="112" t="s">
        <v>147</v>
      </c>
      <c r="C12" s="111"/>
      <c r="D12" s="111">
        <v>0</v>
      </c>
      <c r="E12" s="113">
        <v>21765</v>
      </c>
      <c r="F12" s="113">
        <v>12272</v>
      </c>
      <c r="G12" s="111">
        <v>0</v>
      </c>
      <c r="H12" s="113">
        <v>11114</v>
      </c>
      <c r="I12" s="113">
        <v>9339</v>
      </c>
      <c r="J12" s="111">
        <v>0</v>
      </c>
      <c r="K12" s="113">
        <v>18138</v>
      </c>
      <c r="L12" s="113">
        <v>8481</v>
      </c>
      <c r="M12" s="113">
        <v>9955</v>
      </c>
      <c r="N12" s="113">
        <v>91064</v>
      </c>
    </row>
    <row r="13" spans="1:16" ht="13" thickBot="1" x14ac:dyDescent="0.3">
      <c r="A13" s="111"/>
      <c r="B13" s="112" t="s">
        <v>165</v>
      </c>
      <c r="C13" s="111"/>
      <c r="D13" s="111">
        <v>0</v>
      </c>
      <c r="E13" s="111">
        <v>0</v>
      </c>
      <c r="F13" s="111">
        <v>0</v>
      </c>
      <c r="G13" s="113">
        <v>38136</v>
      </c>
      <c r="H13" s="111">
        <v>0</v>
      </c>
      <c r="I13" s="113">
        <v>19068</v>
      </c>
      <c r="J13" s="111">
        <v>0</v>
      </c>
      <c r="K13" s="113">
        <v>19068</v>
      </c>
      <c r="L13" s="113">
        <v>37932</v>
      </c>
      <c r="M13" s="111">
        <v>0</v>
      </c>
      <c r="N13" s="113">
        <v>114204</v>
      </c>
    </row>
    <row r="14" spans="1:16" ht="13" thickBot="1" x14ac:dyDescent="0.3">
      <c r="A14" s="111"/>
      <c r="B14" s="112" t="s">
        <v>140</v>
      </c>
      <c r="C14" s="111"/>
      <c r="D14" s="113">
        <v>52225</v>
      </c>
      <c r="E14" s="113">
        <v>75048</v>
      </c>
      <c r="F14" s="113">
        <v>74065</v>
      </c>
      <c r="G14" s="113">
        <v>104303</v>
      </c>
      <c r="H14" s="113">
        <v>80929</v>
      </c>
      <c r="I14" s="113">
        <v>100150</v>
      </c>
      <c r="J14" s="113">
        <v>35292</v>
      </c>
      <c r="K14" s="113">
        <v>133290</v>
      </c>
      <c r="L14" s="113">
        <v>165818</v>
      </c>
      <c r="M14" s="113">
        <v>34619</v>
      </c>
      <c r="N14" s="113">
        <v>855739</v>
      </c>
    </row>
    <row r="15" spans="1:16" ht="13" thickBot="1" x14ac:dyDescent="0.3">
      <c r="A15" s="111"/>
      <c r="B15" s="112" t="s">
        <v>141</v>
      </c>
      <c r="C15" s="111"/>
      <c r="D15" s="111">
        <v>250</v>
      </c>
      <c r="E15" s="113">
        <v>10080</v>
      </c>
      <c r="F15" s="113">
        <v>4610</v>
      </c>
      <c r="G15" s="113">
        <v>21504</v>
      </c>
      <c r="H15" s="111">
        <v>0</v>
      </c>
      <c r="I15" s="113">
        <v>2016</v>
      </c>
      <c r="J15" s="113">
        <v>18816</v>
      </c>
      <c r="K15" s="113">
        <v>76670</v>
      </c>
      <c r="L15" s="111">
        <v>0</v>
      </c>
      <c r="M15" s="113">
        <v>12224</v>
      </c>
      <c r="N15" s="113">
        <v>146170</v>
      </c>
    </row>
    <row r="16" spans="1:16" ht="13" thickBot="1" x14ac:dyDescent="0.3">
      <c r="A16" s="111"/>
      <c r="B16" s="112" t="s">
        <v>156</v>
      </c>
      <c r="C16" s="111"/>
      <c r="D16" s="111">
        <v>0</v>
      </c>
      <c r="E16" s="111">
        <v>0</v>
      </c>
      <c r="F16" s="111">
        <v>0</v>
      </c>
      <c r="G16" s="113">
        <v>20000</v>
      </c>
      <c r="H16" s="111">
        <v>0</v>
      </c>
      <c r="I16" s="113">
        <v>20000</v>
      </c>
      <c r="J16" s="111">
        <v>0</v>
      </c>
      <c r="K16" s="113">
        <v>17000</v>
      </c>
      <c r="L16" s="111">
        <v>0</v>
      </c>
      <c r="M16" s="111">
        <v>0</v>
      </c>
      <c r="N16" s="113">
        <v>57000</v>
      </c>
    </row>
    <row r="17" spans="1:14" ht="13" thickBot="1" x14ac:dyDescent="0.3">
      <c r="A17" s="111"/>
      <c r="B17" s="112" t="s">
        <v>157</v>
      </c>
      <c r="C17" s="111"/>
      <c r="D17" s="111">
        <v>0</v>
      </c>
      <c r="E17" s="111">
        <v>0</v>
      </c>
      <c r="F17" s="113">
        <v>98557</v>
      </c>
      <c r="G17" s="113">
        <v>104974</v>
      </c>
      <c r="H17" s="113">
        <v>573846</v>
      </c>
      <c r="I17" s="113">
        <v>299317</v>
      </c>
      <c r="J17" s="113">
        <v>647340</v>
      </c>
      <c r="K17" s="113">
        <v>441911</v>
      </c>
      <c r="L17" s="113">
        <v>176099</v>
      </c>
      <c r="M17" s="113">
        <v>222384</v>
      </c>
      <c r="N17" s="113">
        <v>2564428</v>
      </c>
    </row>
    <row r="18" spans="1:14" ht="13" thickBot="1" x14ac:dyDescent="0.3">
      <c r="A18" s="111"/>
      <c r="B18" s="112" t="s">
        <v>142</v>
      </c>
      <c r="C18" s="111"/>
      <c r="D18" s="113">
        <v>7026</v>
      </c>
      <c r="E18" s="113">
        <v>4171</v>
      </c>
      <c r="F18" s="113">
        <v>10576</v>
      </c>
      <c r="G18" s="113">
        <v>1964</v>
      </c>
      <c r="H18" s="113">
        <v>3039</v>
      </c>
      <c r="I18" s="113">
        <v>4904</v>
      </c>
      <c r="J18" s="113">
        <v>4308</v>
      </c>
      <c r="K18" s="113">
        <v>3763</v>
      </c>
      <c r="L18" s="113">
        <v>4894</v>
      </c>
      <c r="M18" s="113">
        <v>9485</v>
      </c>
      <c r="N18" s="113">
        <v>54130</v>
      </c>
    </row>
    <row r="19" spans="1:14" ht="13" thickBot="1" x14ac:dyDescent="0.3">
      <c r="A19" s="111"/>
      <c r="B19" s="112" t="s">
        <v>143</v>
      </c>
      <c r="C19" s="111"/>
      <c r="D19" s="111">
        <v>528</v>
      </c>
      <c r="E19" s="111">
        <v>0</v>
      </c>
      <c r="F19" s="111">
        <v>0</v>
      </c>
      <c r="G19" s="111">
        <v>792</v>
      </c>
      <c r="H19" s="113">
        <v>3168</v>
      </c>
      <c r="I19" s="111">
        <v>0</v>
      </c>
      <c r="J19" s="111">
        <v>0</v>
      </c>
      <c r="K19" s="113">
        <v>1584</v>
      </c>
      <c r="L19" s="111">
        <v>660</v>
      </c>
      <c r="M19" s="111">
        <v>660</v>
      </c>
      <c r="N19" s="113">
        <v>7392</v>
      </c>
    </row>
    <row r="20" spans="1:14" ht="13" thickBot="1" x14ac:dyDescent="0.3">
      <c r="A20" s="111"/>
      <c r="B20" s="112" t="s">
        <v>150</v>
      </c>
      <c r="C20" s="111"/>
      <c r="D20" s="111">
        <v>0</v>
      </c>
      <c r="E20" s="113">
        <v>10170</v>
      </c>
      <c r="F20" s="111">
        <v>0</v>
      </c>
      <c r="G20" s="113">
        <v>18000</v>
      </c>
      <c r="H20" s="111">
        <v>0</v>
      </c>
      <c r="I20" s="111">
        <v>0</v>
      </c>
      <c r="J20" s="111">
        <v>0</v>
      </c>
      <c r="K20" s="111">
        <v>0</v>
      </c>
      <c r="L20" s="111">
        <v>0</v>
      </c>
      <c r="M20" s="111">
        <v>0</v>
      </c>
      <c r="N20" s="113">
        <v>28170</v>
      </c>
    </row>
    <row r="21" spans="1:14" ht="13" thickBot="1" x14ac:dyDescent="0.3">
      <c r="A21" s="111"/>
      <c r="B21" s="112" t="s">
        <v>144</v>
      </c>
      <c r="C21" s="111"/>
      <c r="D21" s="113">
        <v>167009</v>
      </c>
      <c r="E21" s="113">
        <v>264375</v>
      </c>
      <c r="F21" s="113">
        <v>136355</v>
      </c>
      <c r="G21" s="113">
        <v>148309</v>
      </c>
      <c r="H21" s="113">
        <v>110328</v>
      </c>
      <c r="I21" s="113">
        <v>87201</v>
      </c>
      <c r="J21" s="113">
        <v>14528</v>
      </c>
      <c r="K21" s="113">
        <v>63963</v>
      </c>
      <c r="L21" s="113">
        <v>29920</v>
      </c>
      <c r="M21" s="111">
        <v>0</v>
      </c>
      <c r="N21" s="113">
        <v>1021988</v>
      </c>
    </row>
    <row r="22" spans="1:14" ht="13" thickBot="1" x14ac:dyDescent="0.3">
      <c r="A22" s="111"/>
      <c r="B22" s="112" t="s">
        <v>168</v>
      </c>
      <c r="C22" s="111"/>
      <c r="D22" s="111">
        <v>0</v>
      </c>
      <c r="E22" s="113">
        <v>1812</v>
      </c>
      <c r="F22" s="111">
        <v>0</v>
      </c>
      <c r="G22" s="113">
        <v>2640</v>
      </c>
      <c r="H22" s="113">
        <v>1212</v>
      </c>
      <c r="I22" s="111">
        <v>0</v>
      </c>
      <c r="J22" s="111">
        <v>0</v>
      </c>
      <c r="K22" s="113">
        <v>4732</v>
      </c>
      <c r="L22" s="111">
        <v>0</v>
      </c>
      <c r="M22" s="111">
        <v>0</v>
      </c>
      <c r="N22" s="113">
        <v>10396</v>
      </c>
    </row>
    <row r="23" spans="1:14" ht="13" thickBot="1" x14ac:dyDescent="0.3">
      <c r="A23" s="111"/>
      <c r="B23" s="112" t="s">
        <v>159</v>
      </c>
      <c r="C23" s="111"/>
      <c r="D23" s="111">
        <v>0</v>
      </c>
      <c r="E23" s="113">
        <v>1118</v>
      </c>
      <c r="F23" s="111">
        <v>0</v>
      </c>
      <c r="G23" s="111">
        <v>0</v>
      </c>
      <c r="H23" s="113">
        <v>1130</v>
      </c>
      <c r="I23" s="111">
        <v>0</v>
      </c>
      <c r="J23" s="111">
        <v>0</v>
      </c>
      <c r="K23" s="113">
        <v>2400</v>
      </c>
      <c r="L23" s="111">
        <v>0</v>
      </c>
      <c r="M23" s="111">
        <v>0</v>
      </c>
      <c r="N23" s="113">
        <v>4648</v>
      </c>
    </row>
    <row r="24" spans="1:14" ht="13" thickBot="1" x14ac:dyDescent="0.3">
      <c r="A24" s="111"/>
      <c r="B24" s="112" t="s">
        <v>145</v>
      </c>
      <c r="C24" s="111"/>
      <c r="D24" s="111">
        <v>2</v>
      </c>
      <c r="E24" s="111">
        <v>0</v>
      </c>
      <c r="F24" s="111">
        <v>4</v>
      </c>
      <c r="G24" s="111">
        <v>0</v>
      </c>
      <c r="H24" s="111">
        <v>6</v>
      </c>
      <c r="I24" s="111">
        <v>0</v>
      </c>
      <c r="J24" s="111">
        <v>0</v>
      </c>
      <c r="K24" s="111">
        <v>0</v>
      </c>
      <c r="L24" s="111">
        <v>0</v>
      </c>
      <c r="M24" s="111">
        <v>16</v>
      </c>
      <c r="N24" s="111">
        <v>28</v>
      </c>
    </row>
    <row r="25" spans="1:14" ht="13" thickBot="1" x14ac:dyDescent="0.3">
      <c r="A25" s="111"/>
      <c r="B25" s="112" t="s">
        <v>160</v>
      </c>
      <c r="C25" s="111"/>
      <c r="D25" s="111">
        <v>0</v>
      </c>
      <c r="E25" s="113">
        <v>1072</v>
      </c>
      <c r="F25" s="111">
        <v>0</v>
      </c>
      <c r="G25" s="113">
        <v>1422</v>
      </c>
      <c r="H25" s="111">
        <v>240</v>
      </c>
      <c r="I25" s="111">
        <v>0</v>
      </c>
      <c r="J25" s="111">
        <v>0</v>
      </c>
      <c r="K25" s="111">
        <v>0</v>
      </c>
      <c r="L25" s="111">
        <v>0</v>
      </c>
      <c r="M25" s="113">
        <v>1500</v>
      </c>
      <c r="N25" s="113">
        <v>4234</v>
      </c>
    </row>
    <row r="26" spans="1:14" ht="13" thickBot="1" x14ac:dyDescent="0.3">
      <c r="A26" s="111"/>
      <c r="B26" s="112" t="s">
        <v>146</v>
      </c>
      <c r="C26" s="111"/>
      <c r="D26" s="113">
        <v>82062</v>
      </c>
      <c r="E26" s="113">
        <v>9354</v>
      </c>
      <c r="F26" s="113">
        <v>98972</v>
      </c>
      <c r="G26" s="113">
        <v>25124</v>
      </c>
      <c r="H26" s="113">
        <v>3544</v>
      </c>
      <c r="I26" s="113">
        <v>36613</v>
      </c>
      <c r="J26" s="113">
        <v>4525</v>
      </c>
      <c r="K26" s="113">
        <v>3584</v>
      </c>
      <c r="L26" s="113">
        <v>20000</v>
      </c>
      <c r="M26" s="113">
        <v>8958</v>
      </c>
      <c r="N26" s="113">
        <v>292736</v>
      </c>
    </row>
    <row r="27" spans="1:14" ht="13" thickBot="1" x14ac:dyDescent="0.3">
      <c r="A27" s="108" t="s">
        <v>106</v>
      </c>
      <c r="B27" s="109"/>
      <c r="C27" s="110">
        <v>82099</v>
      </c>
      <c r="D27" s="110">
        <v>7438</v>
      </c>
      <c r="E27" s="108">
        <v>220</v>
      </c>
      <c r="F27" s="108">
        <v>488</v>
      </c>
      <c r="G27" s="110">
        <v>4721</v>
      </c>
      <c r="H27" s="110">
        <v>16084</v>
      </c>
      <c r="I27" s="110">
        <v>11041</v>
      </c>
      <c r="J27" s="110">
        <v>13048</v>
      </c>
      <c r="K27" s="108">
        <v>288</v>
      </c>
      <c r="L27" s="110">
        <v>1443</v>
      </c>
      <c r="M27" s="108">
        <v>0</v>
      </c>
      <c r="N27" s="110">
        <v>54771</v>
      </c>
    </row>
    <row r="28" spans="1:14" ht="13" thickBot="1" x14ac:dyDescent="0.3">
      <c r="A28" s="111"/>
      <c r="B28" s="112" t="s">
        <v>161</v>
      </c>
      <c r="C28" s="111"/>
      <c r="D28" s="111">
        <v>0</v>
      </c>
      <c r="E28" s="111">
        <v>0</v>
      </c>
      <c r="F28" s="111">
        <v>0</v>
      </c>
      <c r="G28" s="111">
        <v>0</v>
      </c>
      <c r="H28" s="113">
        <v>12620</v>
      </c>
      <c r="I28" s="111">
        <v>0</v>
      </c>
      <c r="J28" s="111">
        <v>0</v>
      </c>
      <c r="K28" s="111">
        <v>0</v>
      </c>
      <c r="L28" s="111">
        <v>0</v>
      </c>
      <c r="M28" s="111">
        <v>0</v>
      </c>
      <c r="N28" s="113">
        <v>12620</v>
      </c>
    </row>
    <row r="29" spans="1:14" ht="13" thickBot="1" x14ac:dyDescent="0.3">
      <c r="A29" s="111"/>
      <c r="B29" s="112" t="s">
        <v>147</v>
      </c>
      <c r="C29" s="111"/>
      <c r="D29" s="113">
        <v>6969</v>
      </c>
      <c r="E29" s="111">
        <v>0</v>
      </c>
      <c r="F29" s="111">
        <v>0</v>
      </c>
      <c r="G29" s="111">
        <v>0</v>
      </c>
      <c r="H29" s="111">
        <v>0</v>
      </c>
      <c r="I29" s="113">
        <v>5094</v>
      </c>
      <c r="J29" s="111">
        <v>0</v>
      </c>
      <c r="K29" s="111">
        <v>0</v>
      </c>
      <c r="L29" s="111">
        <v>0</v>
      </c>
      <c r="M29" s="111">
        <v>0</v>
      </c>
      <c r="N29" s="113">
        <v>12063</v>
      </c>
    </row>
    <row r="30" spans="1:14" ht="13" thickBot="1" x14ac:dyDescent="0.3">
      <c r="A30" s="111"/>
      <c r="B30" s="112" t="s">
        <v>140</v>
      </c>
      <c r="C30" s="111"/>
      <c r="D30" s="111">
        <v>467</v>
      </c>
      <c r="E30" s="111">
        <v>220</v>
      </c>
      <c r="F30" s="111">
        <v>0</v>
      </c>
      <c r="G30" s="113">
        <v>3253</v>
      </c>
      <c r="H30" s="113">
        <v>3464</v>
      </c>
      <c r="I30" s="113">
        <v>5851</v>
      </c>
      <c r="J30" s="111">
        <v>0</v>
      </c>
      <c r="K30" s="111">
        <v>288</v>
      </c>
      <c r="L30" s="111">
        <v>240</v>
      </c>
      <c r="M30" s="111">
        <v>0</v>
      </c>
      <c r="N30" s="113">
        <v>13783</v>
      </c>
    </row>
    <row r="31" spans="1:14" ht="13" thickBot="1" x14ac:dyDescent="0.3">
      <c r="A31" s="111"/>
      <c r="B31" s="112" t="s">
        <v>157</v>
      </c>
      <c r="C31" s="111"/>
      <c r="D31" s="111">
        <v>0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113">
        <v>13048</v>
      </c>
      <c r="K31" s="111">
        <v>0</v>
      </c>
      <c r="L31" s="111">
        <v>0</v>
      </c>
      <c r="M31" s="111">
        <v>0</v>
      </c>
      <c r="N31" s="113">
        <v>13048</v>
      </c>
    </row>
    <row r="32" spans="1:14" ht="13" thickBot="1" x14ac:dyDescent="0.3">
      <c r="A32" s="111"/>
      <c r="B32" s="112" t="s">
        <v>142</v>
      </c>
      <c r="C32" s="111"/>
      <c r="D32" s="111">
        <v>2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111">
        <v>0</v>
      </c>
      <c r="M32" s="111">
        <v>0</v>
      </c>
      <c r="N32" s="111">
        <v>2</v>
      </c>
    </row>
    <row r="33" spans="1:14" ht="13" thickBot="1" x14ac:dyDescent="0.3">
      <c r="A33" s="111"/>
      <c r="B33" s="112" t="s">
        <v>168</v>
      </c>
      <c r="C33" s="111"/>
      <c r="D33" s="111">
        <v>0</v>
      </c>
      <c r="E33" s="111">
        <v>0</v>
      </c>
      <c r="F33" s="111">
        <v>488</v>
      </c>
      <c r="G33" s="113">
        <v>1468</v>
      </c>
      <c r="H33" s="111">
        <v>0</v>
      </c>
      <c r="I33" s="111">
        <v>96</v>
      </c>
      <c r="J33" s="111">
        <v>0</v>
      </c>
      <c r="K33" s="111">
        <v>0</v>
      </c>
      <c r="L33" s="113">
        <v>1203</v>
      </c>
      <c r="M33" s="111">
        <v>0</v>
      </c>
      <c r="N33" s="113">
        <v>3255</v>
      </c>
    </row>
    <row r="34" spans="1:14" ht="13" thickBot="1" x14ac:dyDescent="0.3">
      <c r="A34" s="108" t="s">
        <v>148</v>
      </c>
      <c r="B34" s="109"/>
      <c r="C34" s="110">
        <v>73935</v>
      </c>
      <c r="D34" s="108">
        <v>0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10">
        <v>3000</v>
      </c>
      <c r="L34" s="110">
        <v>11150</v>
      </c>
      <c r="M34" s="108">
        <v>0</v>
      </c>
      <c r="N34" s="110">
        <v>14150</v>
      </c>
    </row>
    <row r="35" spans="1:14" ht="13" thickBot="1" x14ac:dyDescent="0.3">
      <c r="A35" s="111"/>
      <c r="B35" s="112" t="s">
        <v>156</v>
      </c>
      <c r="C35" s="111"/>
      <c r="D35" s="111"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3">
        <v>3000</v>
      </c>
      <c r="L35" s="113">
        <v>11150</v>
      </c>
      <c r="M35" s="111">
        <v>0</v>
      </c>
      <c r="N35" s="113">
        <v>14150</v>
      </c>
    </row>
    <row r="36" spans="1:14" ht="13" thickBot="1" x14ac:dyDescent="0.3">
      <c r="A36" s="108" t="s">
        <v>105</v>
      </c>
      <c r="B36" s="109"/>
      <c r="C36" s="110">
        <v>164655</v>
      </c>
      <c r="D36" s="110">
        <v>20279</v>
      </c>
      <c r="E36" s="110">
        <v>19000</v>
      </c>
      <c r="F36" s="110">
        <v>2105</v>
      </c>
      <c r="G36" s="110">
        <v>6556</v>
      </c>
      <c r="H36" s="110">
        <v>4908</v>
      </c>
      <c r="I36" s="108">
        <v>0</v>
      </c>
      <c r="J36" s="108">
        <v>0</v>
      </c>
      <c r="K36" s="108">
        <v>0</v>
      </c>
      <c r="L36" s="110">
        <v>19000</v>
      </c>
      <c r="M36" s="108">
        <v>0</v>
      </c>
      <c r="N36" s="110">
        <v>71848</v>
      </c>
    </row>
    <row r="37" spans="1:14" ht="13" thickBot="1" x14ac:dyDescent="0.3">
      <c r="A37" s="111"/>
      <c r="B37" s="112" t="s">
        <v>144</v>
      </c>
      <c r="C37" s="113">
        <v>150593</v>
      </c>
      <c r="D37" s="113">
        <v>20212</v>
      </c>
      <c r="E37" s="113">
        <v>19000</v>
      </c>
      <c r="F37" s="111">
        <v>0</v>
      </c>
      <c r="G37" s="113">
        <v>6556</v>
      </c>
      <c r="H37" s="111">
        <v>0</v>
      </c>
      <c r="I37" s="111">
        <v>0</v>
      </c>
      <c r="J37" s="111">
        <v>0</v>
      </c>
      <c r="K37" s="111">
        <v>0</v>
      </c>
      <c r="L37" s="113">
        <v>19000</v>
      </c>
      <c r="M37" s="111">
        <v>0</v>
      </c>
      <c r="N37" s="113">
        <v>64768</v>
      </c>
    </row>
    <row r="38" spans="1:14" ht="13" thickBot="1" x14ac:dyDescent="0.3">
      <c r="A38" s="111"/>
      <c r="B38" s="112" t="s">
        <v>146</v>
      </c>
      <c r="C38" s="113">
        <v>14062</v>
      </c>
      <c r="D38" s="111">
        <v>67</v>
      </c>
      <c r="E38" s="111">
        <v>0</v>
      </c>
      <c r="F38" s="113">
        <v>2105</v>
      </c>
      <c r="G38" s="111">
        <v>0</v>
      </c>
      <c r="H38" s="113">
        <v>4908</v>
      </c>
      <c r="I38" s="111">
        <v>0</v>
      </c>
      <c r="J38" s="111">
        <v>0</v>
      </c>
      <c r="K38" s="111">
        <v>0</v>
      </c>
      <c r="L38" s="111">
        <v>0</v>
      </c>
      <c r="M38" s="111">
        <v>0</v>
      </c>
      <c r="N38" s="113">
        <v>7080</v>
      </c>
    </row>
    <row r="39" spans="1:14" ht="45" customHeight="1" thickBot="1" x14ac:dyDescent="0.3">
      <c r="A39" s="105" t="s">
        <v>149</v>
      </c>
      <c r="B39" s="106"/>
      <c r="C39" s="107">
        <v>5261000</v>
      </c>
      <c r="D39" s="107">
        <v>107602</v>
      </c>
      <c r="E39" s="107">
        <v>20000</v>
      </c>
      <c r="F39" s="107">
        <v>46885</v>
      </c>
      <c r="G39" s="107">
        <v>43000</v>
      </c>
      <c r="H39" s="107">
        <v>12900</v>
      </c>
      <c r="I39" s="107">
        <v>13600</v>
      </c>
      <c r="J39" s="106">
        <v>0</v>
      </c>
      <c r="K39" s="107">
        <v>33000</v>
      </c>
      <c r="L39" s="106">
        <v>0</v>
      </c>
      <c r="M39" s="107">
        <v>107400</v>
      </c>
      <c r="N39" s="107">
        <v>384387</v>
      </c>
    </row>
    <row r="40" spans="1:14" ht="13" thickBot="1" x14ac:dyDescent="0.3">
      <c r="A40" s="108" t="s">
        <v>107</v>
      </c>
      <c r="B40" s="109"/>
      <c r="C40" s="110">
        <v>4441359</v>
      </c>
      <c r="D40" s="110">
        <v>107602</v>
      </c>
      <c r="E40" s="110">
        <v>20000</v>
      </c>
      <c r="F40" s="110">
        <v>46885</v>
      </c>
      <c r="G40" s="110">
        <v>43000</v>
      </c>
      <c r="H40" s="110">
        <v>12900</v>
      </c>
      <c r="I40" s="110">
        <v>13600</v>
      </c>
      <c r="J40" s="108">
        <v>0</v>
      </c>
      <c r="K40" s="110">
        <v>33000</v>
      </c>
      <c r="L40" s="108">
        <v>0</v>
      </c>
      <c r="M40" s="110">
        <v>107400</v>
      </c>
      <c r="N40" s="110">
        <v>384387</v>
      </c>
    </row>
    <row r="41" spans="1:14" ht="13" thickBot="1" x14ac:dyDescent="0.3">
      <c r="A41" s="111"/>
      <c r="B41" s="112" t="s">
        <v>156</v>
      </c>
      <c r="C41" s="111"/>
      <c r="D41" s="111">
        <v>0</v>
      </c>
      <c r="E41" s="113">
        <v>20000</v>
      </c>
      <c r="F41" s="113">
        <v>20000</v>
      </c>
      <c r="G41" s="113">
        <v>20000</v>
      </c>
      <c r="H41" s="111">
        <v>0</v>
      </c>
      <c r="I41" s="111">
        <v>0</v>
      </c>
      <c r="J41" s="111">
        <v>0</v>
      </c>
      <c r="K41" s="111">
        <v>0</v>
      </c>
      <c r="L41" s="111">
        <v>0</v>
      </c>
      <c r="M41" s="111">
        <v>0</v>
      </c>
      <c r="N41" s="113">
        <v>60000</v>
      </c>
    </row>
    <row r="42" spans="1:14" ht="13" thickBot="1" x14ac:dyDescent="0.3">
      <c r="A42" s="111"/>
      <c r="B42" s="112" t="s">
        <v>150</v>
      </c>
      <c r="C42" s="111"/>
      <c r="D42" s="113">
        <v>19000</v>
      </c>
      <c r="E42" s="111">
        <v>0</v>
      </c>
      <c r="F42" s="111">
        <v>0</v>
      </c>
      <c r="G42" s="113">
        <v>23000</v>
      </c>
      <c r="H42" s="111">
        <v>0</v>
      </c>
      <c r="I42" s="111">
        <v>0</v>
      </c>
      <c r="J42" s="111">
        <v>0</v>
      </c>
      <c r="K42" s="113">
        <v>19000</v>
      </c>
      <c r="L42" s="111">
        <v>0</v>
      </c>
      <c r="M42" s="113">
        <v>19000</v>
      </c>
      <c r="N42" s="113">
        <v>80000</v>
      </c>
    </row>
    <row r="43" spans="1:14" ht="13" thickBot="1" x14ac:dyDescent="0.3">
      <c r="A43" s="111"/>
      <c r="B43" s="112" t="s">
        <v>144</v>
      </c>
      <c r="C43" s="111"/>
      <c r="D43" s="113">
        <v>88602</v>
      </c>
      <c r="E43" s="111">
        <v>0</v>
      </c>
      <c r="F43" s="113">
        <v>26885</v>
      </c>
      <c r="G43" s="111">
        <v>0</v>
      </c>
      <c r="H43" s="113">
        <v>12900</v>
      </c>
      <c r="I43" s="113">
        <v>13600</v>
      </c>
      <c r="J43" s="111">
        <v>0</v>
      </c>
      <c r="K43" s="113">
        <v>14000</v>
      </c>
      <c r="L43" s="111">
        <v>0</v>
      </c>
      <c r="M43" s="113">
        <v>88400</v>
      </c>
      <c r="N43" s="113">
        <v>244387</v>
      </c>
    </row>
    <row r="44" spans="1:14" ht="13" thickBot="1" x14ac:dyDescent="0.3">
      <c r="A44" s="108" t="s">
        <v>105</v>
      </c>
      <c r="B44" s="109"/>
      <c r="C44" s="110">
        <v>819641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  <c r="L44" s="108">
        <v>0</v>
      </c>
      <c r="M44" s="108">
        <v>0</v>
      </c>
      <c r="N44" s="108">
        <v>0</v>
      </c>
    </row>
    <row r="45" spans="1:14" ht="13" thickBot="1" x14ac:dyDescent="0.3">
      <c r="A45" s="111"/>
      <c r="B45" s="112" t="s">
        <v>151</v>
      </c>
      <c r="C45" s="113">
        <v>600076</v>
      </c>
      <c r="D45" s="111">
        <v>0</v>
      </c>
      <c r="E45" s="111">
        <v>0</v>
      </c>
      <c r="F45" s="111">
        <v>0</v>
      </c>
      <c r="G45" s="111">
        <v>0</v>
      </c>
      <c r="H45" s="111">
        <v>0</v>
      </c>
      <c r="I45" s="111">
        <v>0</v>
      </c>
      <c r="J45" s="111">
        <v>0</v>
      </c>
      <c r="K45" s="111">
        <v>0</v>
      </c>
      <c r="L45" s="111">
        <v>0</v>
      </c>
      <c r="M45" s="111">
        <v>0</v>
      </c>
      <c r="N45" s="111">
        <v>0</v>
      </c>
    </row>
    <row r="46" spans="1:14" ht="13" thickBot="1" x14ac:dyDescent="0.3">
      <c r="A46" s="111"/>
      <c r="B46" s="112" t="s">
        <v>152</v>
      </c>
      <c r="C46" s="113">
        <v>219565</v>
      </c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</row>
    <row r="47" spans="1:14" ht="45" customHeight="1" thickBot="1" x14ac:dyDescent="0.3">
      <c r="A47" s="105" t="s">
        <v>153</v>
      </c>
      <c r="B47" s="106"/>
      <c r="C47" s="107">
        <v>3321300</v>
      </c>
      <c r="D47" s="107">
        <v>138404</v>
      </c>
      <c r="E47" s="107">
        <v>210345</v>
      </c>
      <c r="F47" s="107">
        <v>169129</v>
      </c>
      <c r="G47" s="107">
        <v>150254</v>
      </c>
      <c r="H47" s="107">
        <v>183577</v>
      </c>
      <c r="I47" s="107">
        <v>120099</v>
      </c>
      <c r="J47" s="107">
        <v>131387</v>
      </c>
      <c r="K47" s="107">
        <v>350866</v>
      </c>
      <c r="L47" s="107">
        <v>170334</v>
      </c>
      <c r="M47" s="107">
        <v>78405</v>
      </c>
      <c r="N47" s="107">
        <v>1702800</v>
      </c>
    </row>
    <row r="48" spans="1:14" ht="13" thickBot="1" x14ac:dyDescent="0.3">
      <c r="A48" s="108" t="s">
        <v>107</v>
      </c>
      <c r="B48" s="109"/>
      <c r="C48" s="110">
        <v>3318125</v>
      </c>
      <c r="D48" s="110">
        <v>138404</v>
      </c>
      <c r="E48" s="110">
        <v>210345</v>
      </c>
      <c r="F48" s="110">
        <v>169129</v>
      </c>
      <c r="G48" s="110">
        <v>150254</v>
      </c>
      <c r="H48" s="110">
        <v>183577</v>
      </c>
      <c r="I48" s="110">
        <v>120099</v>
      </c>
      <c r="J48" s="110">
        <v>131387</v>
      </c>
      <c r="K48" s="110">
        <v>350866</v>
      </c>
      <c r="L48" s="110">
        <v>170334</v>
      </c>
      <c r="M48" s="110">
        <v>78405</v>
      </c>
      <c r="N48" s="110">
        <v>1702800</v>
      </c>
    </row>
    <row r="49" spans="1:14" ht="13" thickBot="1" x14ac:dyDescent="0.3">
      <c r="A49" s="111"/>
      <c r="B49" s="112" t="s">
        <v>150</v>
      </c>
      <c r="C49" s="111"/>
      <c r="D49" s="113">
        <v>101569</v>
      </c>
      <c r="E49" s="113">
        <v>169895</v>
      </c>
      <c r="F49" s="113">
        <v>127565</v>
      </c>
      <c r="G49" s="113">
        <v>91796</v>
      </c>
      <c r="H49" s="113">
        <v>141577</v>
      </c>
      <c r="I49" s="113">
        <v>61954</v>
      </c>
      <c r="J49" s="113">
        <v>89612</v>
      </c>
      <c r="K49" s="113">
        <v>263850</v>
      </c>
      <c r="L49" s="113">
        <v>145134</v>
      </c>
      <c r="M49" s="111">
        <v>0</v>
      </c>
      <c r="N49" s="113">
        <v>1192952</v>
      </c>
    </row>
    <row r="50" spans="1:14" ht="13" thickBot="1" x14ac:dyDescent="0.3">
      <c r="A50" s="111"/>
      <c r="B50" s="112" t="s">
        <v>144</v>
      </c>
      <c r="C50" s="111"/>
      <c r="D50" s="113">
        <v>36835</v>
      </c>
      <c r="E50" s="113">
        <v>40450</v>
      </c>
      <c r="F50" s="113">
        <v>41564</v>
      </c>
      <c r="G50" s="113">
        <v>58458</v>
      </c>
      <c r="H50" s="113">
        <v>42000</v>
      </c>
      <c r="I50" s="113">
        <v>58145</v>
      </c>
      <c r="J50" s="113">
        <v>41775</v>
      </c>
      <c r="K50" s="113">
        <v>87016</v>
      </c>
      <c r="L50" s="113">
        <v>25200</v>
      </c>
      <c r="M50" s="113">
        <v>78405</v>
      </c>
      <c r="N50" s="113">
        <v>509848</v>
      </c>
    </row>
    <row r="51" spans="1:14" ht="13" thickBot="1" x14ac:dyDescent="0.3">
      <c r="A51" s="108" t="s">
        <v>105</v>
      </c>
      <c r="B51" s="109"/>
      <c r="C51" s="110">
        <v>3175</v>
      </c>
      <c r="D51" s="108">
        <v>0</v>
      </c>
      <c r="E51" s="108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  <c r="L51" s="108">
        <v>0</v>
      </c>
      <c r="M51" s="108">
        <v>0</v>
      </c>
      <c r="N51" s="108">
        <v>0</v>
      </c>
    </row>
    <row r="52" spans="1:14" ht="13" thickBot="1" x14ac:dyDescent="0.3">
      <c r="A52" s="111"/>
      <c r="B52" s="112" t="s">
        <v>144</v>
      </c>
      <c r="C52" s="113">
        <v>3175</v>
      </c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1">
        <v>0</v>
      </c>
      <c r="N52" s="111">
        <v>0</v>
      </c>
    </row>
    <row r="53" spans="1:14" ht="25.5" thickBot="1" x14ac:dyDescent="0.3">
      <c r="A53" s="105" t="s">
        <v>154</v>
      </c>
      <c r="B53" s="106"/>
      <c r="C53" s="107">
        <v>224981</v>
      </c>
      <c r="D53" s="106">
        <v>0</v>
      </c>
      <c r="E53" s="106">
        <v>0</v>
      </c>
      <c r="F53" s="106">
        <v>0</v>
      </c>
      <c r="G53" s="106">
        <v>0</v>
      </c>
      <c r="H53" s="106">
        <v>0</v>
      </c>
      <c r="I53" s="106">
        <v>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</row>
    <row r="54" spans="1:14" ht="13" thickBot="1" x14ac:dyDescent="0.3">
      <c r="A54" s="108" t="s">
        <v>105</v>
      </c>
      <c r="B54" s="109"/>
      <c r="C54" s="110">
        <v>224981</v>
      </c>
      <c r="D54" s="108">
        <v>0</v>
      </c>
      <c r="E54" s="108">
        <v>0</v>
      </c>
      <c r="F54" s="108">
        <v>0</v>
      </c>
      <c r="G54" s="108">
        <v>0</v>
      </c>
      <c r="H54" s="108">
        <v>0</v>
      </c>
      <c r="I54" s="108">
        <v>0</v>
      </c>
      <c r="J54" s="108">
        <v>0</v>
      </c>
      <c r="K54" s="108">
        <v>0</v>
      </c>
      <c r="L54" s="108">
        <v>0</v>
      </c>
      <c r="M54" s="108">
        <v>0</v>
      </c>
      <c r="N54" s="108">
        <v>0</v>
      </c>
    </row>
    <row r="55" spans="1:14" ht="13" thickBot="1" x14ac:dyDescent="0.3">
      <c r="A55" s="111"/>
      <c r="B55" s="112" t="s">
        <v>152</v>
      </c>
      <c r="C55" s="113">
        <v>161161</v>
      </c>
      <c r="D55" s="111">
        <v>0</v>
      </c>
      <c r="E55" s="111">
        <v>0</v>
      </c>
      <c r="F55" s="111">
        <v>0</v>
      </c>
      <c r="G55" s="111">
        <v>0</v>
      </c>
      <c r="H55" s="111">
        <v>0</v>
      </c>
      <c r="I55" s="111">
        <v>0</v>
      </c>
      <c r="J55" s="111">
        <v>0</v>
      </c>
      <c r="K55" s="111">
        <v>0</v>
      </c>
      <c r="L55" s="111">
        <v>0</v>
      </c>
      <c r="M55" s="111">
        <v>0</v>
      </c>
      <c r="N55" s="111">
        <v>0</v>
      </c>
    </row>
    <row r="56" spans="1:14" ht="13" thickBot="1" x14ac:dyDescent="0.3">
      <c r="A56" s="111"/>
      <c r="B56" s="112" t="s">
        <v>144</v>
      </c>
      <c r="C56" s="113">
        <v>63820</v>
      </c>
      <c r="D56" s="111">
        <v>0</v>
      </c>
      <c r="E56" s="111">
        <v>0</v>
      </c>
      <c r="F56" s="111">
        <v>0</v>
      </c>
      <c r="G56" s="111">
        <v>0</v>
      </c>
      <c r="H56" s="111">
        <v>0</v>
      </c>
      <c r="I56" s="111">
        <v>0</v>
      </c>
      <c r="J56" s="111">
        <v>0</v>
      </c>
      <c r="K56" s="111">
        <v>0</v>
      </c>
      <c r="L56" s="111">
        <v>0</v>
      </c>
      <c r="M56" s="111">
        <v>0</v>
      </c>
      <c r="N56" s="111">
        <v>0</v>
      </c>
    </row>
    <row r="57" spans="1:14" ht="100" customHeight="1" thickBot="1" x14ac:dyDescent="0.3">
      <c r="A57" s="105" t="s">
        <v>155</v>
      </c>
      <c r="B57" s="106"/>
      <c r="C57" s="107">
        <v>6080500</v>
      </c>
      <c r="D57" s="107">
        <v>178757</v>
      </c>
      <c r="E57" s="107">
        <v>81257</v>
      </c>
      <c r="F57" s="107">
        <v>186800</v>
      </c>
      <c r="G57" s="107">
        <v>528751</v>
      </c>
      <c r="H57" s="107">
        <v>458360</v>
      </c>
      <c r="I57" s="107">
        <v>358268</v>
      </c>
      <c r="J57" s="107">
        <v>220471</v>
      </c>
      <c r="K57" s="107">
        <v>378863</v>
      </c>
      <c r="L57" s="107">
        <v>357098</v>
      </c>
      <c r="M57" s="107">
        <v>572398</v>
      </c>
      <c r="N57" s="107">
        <v>3321023</v>
      </c>
    </row>
    <row r="58" spans="1:14" ht="13" thickBot="1" x14ac:dyDescent="0.3">
      <c r="A58" s="108" t="s">
        <v>107</v>
      </c>
      <c r="B58" s="109"/>
      <c r="C58" s="110">
        <v>6080500</v>
      </c>
      <c r="D58" s="110">
        <v>178757</v>
      </c>
      <c r="E58" s="110">
        <v>81257</v>
      </c>
      <c r="F58" s="110">
        <v>186800</v>
      </c>
      <c r="G58" s="110">
        <v>528751</v>
      </c>
      <c r="H58" s="110">
        <v>458360</v>
      </c>
      <c r="I58" s="110">
        <v>358268</v>
      </c>
      <c r="J58" s="110">
        <v>220471</v>
      </c>
      <c r="K58" s="110">
        <v>378863</v>
      </c>
      <c r="L58" s="110">
        <v>357098</v>
      </c>
      <c r="M58" s="110">
        <v>572398</v>
      </c>
      <c r="N58" s="110">
        <v>3321023</v>
      </c>
    </row>
    <row r="59" spans="1:14" ht="13" thickBot="1" x14ac:dyDescent="0.3">
      <c r="A59" s="111"/>
      <c r="B59" s="112" t="s">
        <v>161</v>
      </c>
      <c r="C59" s="111"/>
      <c r="D59" s="111">
        <v>0</v>
      </c>
      <c r="E59" s="111">
        <v>0</v>
      </c>
      <c r="F59" s="111">
        <v>0</v>
      </c>
      <c r="G59" s="111">
        <v>0</v>
      </c>
      <c r="H59" s="113">
        <v>8100</v>
      </c>
      <c r="I59" s="111">
        <v>0</v>
      </c>
      <c r="J59" s="111">
        <v>0</v>
      </c>
      <c r="K59" s="111">
        <v>0</v>
      </c>
      <c r="L59" s="111">
        <v>0</v>
      </c>
      <c r="M59" s="111">
        <v>0</v>
      </c>
      <c r="N59" s="113">
        <v>8100</v>
      </c>
    </row>
    <row r="60" spans="1:14" ht="13" thickBot="1" x14ac:dyDescent="0.3">
      <c r="A60" s="111"/>
      <c r="B60" s="112" t="s">
        <v>152</v>
      </c>
      <c r="C60" s="111"/>
      <c r="D60" s="113">
        <v>33480</v>
      </c>
      <c r="E60" s="113">
        <v>10104</v>
      </c>
      <c r="F60" s="113">
        <v>11268</v>
      </c>
      <c r="G60" s="113">
        <v>44990</v>
      </c>
      <c r="H60" s="113">
        <v>13058</v>
      </c>
      <c r="I60" s="113">
        <v>20088</v>
      </c>
      <c r="J60" s="113">
        <v>19814</v>
      </c>
      <c r="K60" s="113">
        <v>2765</v>
      </c>
      <c r="L60" s="111">
        <v>0</v>
      </c>
      <c r="M60" s="111">
        <v>0</v>
      </c>
      <c r="N60" s="113">
        <v>155567</v>
      </c>
    </row>
    <row r="61" spans="1:14" ht="13" thickBot="1" x14ac:dyDescent="0.3">
      <c r="A61" s="111"/>
      <c r="B61" s="112" t="s">
        <v>170</v>
      </c>
      <c r="C61" s="111"/>
      <c r="D61" s="111">
        <v>0</v>
      </c>
      <c r="E61" s="111">
        <v>0</v>
      </c>
      <c r="F61" s="111">
        <v>0</v>
      </c>
      <c r="G61" s="113">
        <v>11088</v>
      </c>
      <c r="H61" s="111">
        <v>0</v>
      </c>
      <c r="I61" s="111">
        <v>0</v>
      </c>
      <c r="J61" s="111">
        <v>0</v>
      </c>
      <c r="K61" s="111">
        <v>0</v>
      </c>
      <c r="L61" s="111">
        <v>0</v>
      </c>
      <c r="M61" s="111">
        <v>0</v>
      </c>
      <c r="N61" s="113">
        <v>11088</v>
      </c>
    </row>
    <row r="62" spans="1:14" ht="13" thickBot="1" x14ac:dyDescent="0.3">
      <c r="A62" s="111"/>
      <c r="B62" s="112" t="s">
        <v>140</v>
      </c>
      <c r="C62" s="111"/>
      <c r="D62" s="111">
        <v>0</v>
      </c>
      <c r="E62" s="113">
        <v>13860</v>
      </c>
      <c r="F62" s="111">
        <v>0</v>
      </c>
      <c r="G62" s="111">
        <v>0</v>
      </c>
      <c r="H62" s="111">
        <v>0</v>
      </c>
      <c r="I62" s="113">
        <v>15470</v>
      </c>
      <c r="J62" s="111">
        <v>0</v>
      </c>
      <c r="K62" s="111">
        <v>0</v>
      </c>
      <c r="L62" s="111">
        <v>0</v>
      </c>
      <c r="M62" s="113">
        <v>12300</v>
      </c>
      <c r="N62" s="113">
        <v>41630</v>
      </c>
    </row>
    <row r="63" spans="1:14" ht="13" thickBot="1" x14ac:dyDescent="0.3">
      <c r="A63" s="111"/>
      <c r="B63" s="112" t="s">
        <v>141</v>
      </c>
      <c r="C63" s="111"/>
      <c r="D63" s="111">
        <v>0</v>
      </c>
      <c r="E63" s="111">
        <v>0</v>
      </c>
      <c r="F63" s="111">
        <v>0</v>
      </c>
      <c r="G63" s="111">
        <v>0</v>
      </c>
      <c r="H63" s="111">
        <v>0</v>
      </c>
      <c r="I63" s="111">
        <v>0</v>
      </c>
      <c r="J63" s="111">
        <v>0</v>
      </c>
      <c r="K63" s="111">
        <v>0</v>
      </c>
      <c r="L63" s="113">
        <v>1209</v>
      </c>
      <c r="M63" s="111">
        <v>0</v>
      </c>
      <c r="N63" s="113">
        <v>1209</v>
      </c>
    </row>
    <row r="64" spans="1:14" ht="13" thickBot="1" x14ac:dyDescent="0.3">
      <c r="A64" s="111"/>
      <c r="B64" s="112" t="s">
        <v>156</v>
      </c>
      <c r="C64" s="111"/>
      <c r="D64" s="113">
        <v>54805</v>
      </c>
      <c r="E64" s="111">
        <v>0</v>
      </c>
      <c r="F64" s="113">
        <v>18305</v>
      </c>
      <c r="G64" s="113">
        <v>177193</v>
      </c>
      <c r="H64" s="113">
        <v>67578</v>
      </c>
      <c r="I64" s="113">
        <v>48692</v>
      </c>
      <c r="J64" s="113">
        <v>67540</v>
      </c>
      <c r="K64" s="113">
        <v>36530</v>
      </c>
      <c r="L64" s="113">
        <v>31004</v>
      </c>
      <c r="M64" s="113">
        <v>36631</v>
      </c>
      <c r="N64" s="113">
        <v>538278</v>
      </c>
    </row>
    <row r="65" spans="1:16" ht="13" thickBot="1" x14ac:dyDescent="0.3">
      <c r="A65" s="111"/>
      <c r="B65" s="112" t="s">
        <v>157</v>
      </c>
      <c r="C65" s="111"/>
      <c r="D65" s="113">
        <v>38732</v>
      </c>
      <c r="E65" s="113">
        <v>20493</v>
      </c>
      <c r="F65" s="113">
        <v>100132</v>
      </c>
      <c r="G65" s="113">
        <v>44697</v>
      </c>
      <c r="H65" s="113">
        <v>201624</v>
      </c>
      <c r="I65" s="113">
        <v>168418</v>
      </c>
      <c r="J65" s="113">
        <v>93059</v>
      </c>
      <c r="K65" s="113">
        <v>135830</v>
      </c>
      <c r="L65" s="113">
        <v>213053</v>
      </c>
      <c r="M65" s="113">
        <v>141067</v>
      </c>
      <c r="N65" s="113">
        <v>1157105</v>
      </c>
    </row>
    <row r="66" spans="1:16" ht="13" thickBot="1" x14ac:dyDescent="0.3">
      <c r="A66" s="111"/>
      <c r="B66" s="112" t="s">
        <v>150</v>
      </c>
      <c r="C66" s="111"/>
      <c r="D66" s="111">
        <v>0</v>
      </c>
      <c r="E66" s="111">
        <v>0</v>
      </c>
      <c r="F66" s="111">
        <v>0</v>
      </c>
      <c r="G66" s="113">
        <v>21120</v>
      </c>
      <c r="H66" s="111">
        <v>0</v>
      </c>
      <c r="I66" s="111">
        <v>0</v>
      </c>
      <c r="J66" s="113">
        <v>21658</v>
      </c>
      <c r="K66" s="113">
        <v>21658</v>
      </c>
      <c r="L66" s="111">
        <v>0</v>
      </c>
      <c r="M66" s="111">
        <v>0</v>
      </c>
      <c r="N66" s="113">
        <v>64436</v>
      </c>
    </row>
    <row r="67" spans="1:16" ht="13" thickBot="1" x14ac:dyDescent="0.3">
      <c r="A67" s="111"/>
      <c r="B67" s="112" t="s">
        <v>144</v>
      </c>
      <c r="C67" s="111"/>
      <c r="D67" s="113">
        <v>33600</v>
      </c>
      <c r="E67" s="113">
        <v>36800</v>
      </c>
      <c r="F67" s="113">
        <v>57095</v>
      </c>
      <c r="G67" s="113">
        <v>229663</v>
      </c>
      <c r="H67" s="113">
        <v>168000</v>
      </c>
      <c r="I67" s="113">
        <v>87200</v>
      </c>
      <c r="J67" s="111">
        <v>0</v>
      </c>
      <c r="K67" s="113">
        <v>182080</v>
      </c>
      <c r="L67" s="113">
        <v>111832</v>
      </c>
      <c r="M67" s="113">
        <v>382400</v>
      </c>
      <c r="N67" s="113">
        <v>1288670</v>
      </c>
    </row>
    <row r="68" spans="1:16" ht="13" thickBot="1" x14ac:dyDescent="0.3">
      <c r="A68" s="111"/>
      <c r="B68" s="112" t="s">
        <v>222</v>
      </c>
      <c r="C68" s="111"/>
      <c r="D68" s="111">
        <v>0</v>
      </c>
      <c r="E68" s="111">
        <v>0</v>
      </c>
      <c r="F68" s="111">
        <v>0</v>
      </c>
      <c r="G68" s="111">
        <v>0</v>
      </c>
      <c r="H68" s="111">
        <v>0</v>
      </c>
      <c r="I68" s="113">
        <v>18400</v>
      </c>
      <c r="J68" s="113">
        <v>18400</v>
      </c>
      <c r="K68" s="111">
        <v>0</v>
      </c>
      <c r="L68" s="111">
        <v>0</v>
      </c>
      <c r="M68" s="111">
        <v>0</v>
      </c>
      <c r="N68" s="113">
        <v>36800</v>
      </c>
    </row>
    <row r="69" spans="1:16" ht="13" thickBot="1" x14ac:dyDescent="0.3">
      <c r="A69" s="111"/>
      <c r="B69" s="112" t="s">
        <v>146</v>
      </c>
      <c r="C69" s="111"/>
      <c r="D69" s="113">
        <v>18140</v>
      </c>
      <c r="E69" s="111">
        <v>0</v>
      </c>
      <c r="F69" s="111">
        <v>0</v>
      </c>
      <c r="G69" s="111">
        <v>0</v>
      </c>
      <c r="H69" s="111">
        <v>0</v>
      </c>
      <c r="I69" s="111">
        <v>0</v>
      </c>
      <c r="J69" s="111">
        <v>0</v>
      </c>
      <c r="K69" s="111">
        <v>0</v>
      </c>
      <c r="L69" s="111">
        <v>0</v>
      </c>
      <c r="M69" s="111">
        <v>0</v>
      </c>
      <c r="N69" s="113">
        <v>18140</v>
      </c>
    </row>
    <row r="70" spans="1:16" ht="55" customHeight="1" thickBot="1" x14ac:dyDescent="0.3">
      <c r="A70" s="105" t="s">
        <v>158</v>
      </c>
      <c r="B70" s="106"/>
      <c r="C70" s="107">
        <v>48626859</v>
      </c>
      <c r="D70" s="107">
        <v>1293102</v>
      </c>
      <c r="E70" s="107">
        <v>1721516</v>
      </c>
      <c r="F70" s="107">
        <v>2437375</v>
      </c>
      <c r="G70" s="107">
        <v>2456352</v>
      </c>
      <c r="H70" s="107">
        <v>3126239</v>
      </c>
      <c r="I70" s="107">
        <v>3077687</v>
      </c>
      <c r="J70" s="107">
        <v>2929333</v>
      </c>
      <c r="K70" s="107">
        <v>4055544</v>
      </c>
      <c r="L70" s="107">
        <v>4297794</v>
      </c>
      <c r="M70" s="107">
        <v>2608719</v>
      </c>
      <c r="N70" s="107">
        <v>28010048</v>
      </c>
      <c r="P70" s="85"/>
    </row>
    <row r="71" spans="1:16" ht="13" thickBot="1" x14ac:dyDescent="0.3">
      <c r="A71" s="108" t="s">
        <v>107</v>
      </c>
      <c r="B71" s="109"/>
      <c r="C71" s="110">
        <v>300000</v>
      </c>
      <c r="D71" s="110">
        <v>29448</v>
      </c>
      <c r="E71" s="110">
        <v>7576</v>
      </c>
      <c r="F71" s="110">
        <v>14654</v>
      </c>
      <c r="G71" s="110">
        <v>21685</v>
      </c>
      <c r="H71" s="110">
        <v>429861</v>
      </c>
      <c r="I71" s="110">
        <v>763576</v>
      </c>
      <c r="J71" s="110">
        <v>725268</v>
      </c>
      <c r="K71" s="110">
        <v>1582680</v>
      </c>
      <c r="L71" s="110">
        <v>1870451</v>
      </c>
      <c r="M71" s="110">
        <v>1481975</v>
      </c>
      <c r="N71" s="110">
        <v>6927174</v>
      </c>
    </row>
    <row r="72" spans="1:16" ht="13" thickBot="1" x14ac:dyDescent="0.3">
      <c r="A72" s="111"/>
      <c r="B72" s="112" t="s">
        <v>238</v>
      </c>
      <c r="C72" s="111"/>
      <c r="D72" s="111">
        <v>0</v>
      </c>
      <c r="E72" s="111">
        <v>0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L72" s="113">
        <v>15837</v>
      </c>
      <c r="M72" s="111">
        <v>0</v>
      </c>
      <c r="N72" s="113">
        <v>15837</v>
      </c>
    </row>
    <row r="73" spans="1:16" ht="13" thickBot="1" x14ac:dyDescent="0.3">
      <c r="A73" s="111"/>
      <c r="B73" s="112" t="s">
        <v>161</v>
      </c>
      <c r="C73" s="111"/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3">
        <v>9113</v>
      </c>
      <c r="K73" s="113">
        <v>15646</v>
      </c>
      <c r="L73" s="113">
        <v>48184</v>
      </c>
      <c r="M73" s="113">
        <v>15647</v>
      </c>
      <c r="N73" s="113">
        <v>88590</v>
      </c>
    </row>
    <row r="74" spans="1:16" ht="13" thickBot="1" x14ac:dyDescent="0.3">
      <c r="A74" s="111"/>
      <c r="B74" s="112" t="s">
        <v>152</v>
      </c>
      <c r="C74" s="111"/>
      <c r="D74" s="111">
        <v>0</v>
      </c>
      <c r="E74" s="111">
        <v>0</v>
      </c>
      <c r="F74" s="111">
        <v>0</v>
      </c>
      <c r="G74" s="111">
        <v>0</v>
      </c>
      <c r="H74" s="113">
        <v>11389</v>
      </c>
      <c r="I74" s="113">
        <v>36463</v>
      </c>
      <c r="J74" s="113">
        <v>24860</v>
      </c>
      <c r="K74" s="114">
        <v>25884</v>
      </c>
      <c r="L74" s="111">
        <v>0</v>
      </c>
      <c r="M74" s="114">
        <v>10215</v>
      </c>
      <c r="N74" s="113">
        <v>108811</v>
      </c>
    </row>
    <row r="75" spans="1:16" ht="13" thickBot="1" x14ac:dyDescent="0.3">
      <c r="A75" s="111"/>
      <c r="B75" s="112" t="s">
        <v>163</v>
      </c>
      <c r="C75" s="111"/>
      <c r="D75" s="111">
        <v>0</v>
      </c>
      <c r="E75" s="111">
        <v>0</v>
      </c>
      <c r="F75" s="113">
        <v>8550</v>
      </c>
      <c r="G75" s="111">
        <v>576</v>
      </c>
      <c r="H75" s="111">
        <v>0</v>
      </c>
      <c r="I75" s="111">
        <v>0</v>
      </c>
      <c r="J75" s="111">
        <v>0</v>
      </c>
      <c r="K75" s="111">
        <v>990</v>
      </c>
      <c r="L75" s="111">
        <v>0</v>
      </c>
      <c r="M75" s="111">
        <v>0</v>
      </c>
      <c r="N75" s="113">
        <v>10116</v>
      </c>
    </row>
    <row r="76" spans="1:16" ht="13" thickBot="1" x14ac:dyDescent="0.3">
      <c r="A76" s="111"/>
      <c r="B76" s="112" t="s">
        <v>239</v>
      </c>
      <c r="C76" s="111"/>
      <c r="D76" s="111">
        <v>0</v>
      </c>
      <c r="E76" s="111">
        <v>0</v>
      </c>
      <c r="F76" s="111">
        <v>0</v>
      </c>
      <c r="G76" s="111">
        <v>0</v>
      </c>
      <c r="H76" s="111">
        <v>0</v>
      </c>
      <c r="I76" s="111">
        <v>0</v>
      </c>
      <c r="J76" s="111">
        <v>0</v>
      </c>
      <c r="K76" s="111">
        <v>0</v>
      </c>
      <c r="L76" s="113">
        <v>20000</v>
      </c>
      <c r="M76" s="111">
        <v>0</v>
      </c>
      <c r="N76" s="113">
        <v>20000</v>
      </c>
    </row>
    <row r="77" spans="1:16" ht="13" thickBot="1" x14ac:dyDescent="0.3">
      <c r="A77" s="111"/>
      <c r="B77" s="112" t="s">
        <v>147</v>
      </c>
      <c r="C77" s="111"/>
      <c r="D77" s="111">
        <v>0</v>
      </c>
      <c r="E77" s="111">
        <v>0</v>
      </c>
      <c r="F77" s="111">
        <v>0</v>
      </c>
      <c r="G77" s="111">
        <v>0</v>
      </c>
      <c r="H77" s="111">
        <v>0</v>
      </c>
      <c r="I77" s="113">
        <v>1782</v>
      </c>
      <c r="J77" s="111">
        <v>0</v>
      </c>
      <c r="K77" s="111">
        <v>0</v>
      </c>
      <c r="L77" s="113">
        <v>56003</v>
      </c>
      <c r="M77" s="113">
        <v>23240</v>
      </c>
      <c r="N77" s="113">
        <v>81025</v>
      </c>
    </row>
    <row r="78" spans="1:16" ht="13" thickBot="1" x14ac:dyDescent="0.3">
      <c r="A78" s="111"/>
      <c r="B78" s="112" t="s">
        <v>170</v>
      </c>
      <c r="C78" s="111"/>
      <c r="D78" s="111">
        <v>0</v>
      </c>
      <c r="E78" s="111">
        <v>0</v>
      </c>
      <c r="F78" s="111">
        <v>0</v>
      </c>
      <c r="G78" s="111">
        <v>0</v>
      </c>
      <c r="H78" s="111">
        <v>0</v>
      </c>
      <c r="I78" s="111">
        <v>900</v>
      </c>
      <c r="J78" s="113">
        <v>7995</v>
      </c>
      <c r="K78" s="113">
        <v>5000</v>
      </c>
      <c r="L78" s="113">
        <v>3140</v>
      </c>
      <c r="M78" s="111">
        <v>0</v>
      </c>
      <c r="N78" s="113">
        <v>17035</v>
      </c>
    </row>
    <row r="79" spans="1:16" ht="13" thickBot="1" x14ac:dyDescent="0.3">
      <c r="A79" s="111"/>
      <c r="B79" s="112" t="s">
        <v>164</v>
      </c>
      <c r="C79" s="111"/>
      <c r="D79" s="111">
        <v>0</v>
      </c>
      <c r="E79" s="111">
        <v>0</v>
      </c>
      <c r="F79" s="111">
        <v>0</v>
      </c>
      <c r="G79" s="111">
        <v>0</v>
      </c>
      <c r="H79" s="111">
        <v>0</v>
      </c>
      <c r="I79" s="111">
        <v>0</v>
      </c>
      <c r="J79" s="111">
        <v>0</v>
      </c>
      <c r="K79" s="111">
        <v>0</v>
      </c>
      <c r="L79" s="111">
        <v>0</v>
      </c>
      <c r="M79" s="113">
        <v>13139</v>
      </c>
      <c r="N79" s="113">
        <v>13139</v>
      </c>
    </row>
    <row r="80" spans="1:16" ht="13" thickBot="1" x14ac:dyDescent="0.3">
      <c r="A80" s="111"/>
      <c r="B80" s="112" t="s">
        <v>165</v>
      </c>
      <c r="C80" s="111"/>
      <c r="D80" s="111">
        <v>0</v>
      </c>
      <c r="E80" s="111">
        <v>0</v>
      </c>
      <c r="F80" s="111">
        <v>0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  <c r="L80" s="113">
        <v>6319</v>
      </c>
      <c r="M80" s="113">
        <v>2862</v>
      </c>
      <c r="N80" s="113">
        <v>9181</v>
      </c>
    </row>
    <row r="81" spans="1:14" ht="13" thickBot="1" x14ac:dyDescent="0.3">
      <c r="A81" s="111"/>
      <c r="B81" s="112" t="s">
        <v>140</v>
      </c>
      <c r="C81" s="111"/>
      <c r="D81" s="111">
        <v>0</v>
      </c>
      <c r="E81" s="111">
        <v>0</v>
      </c>
      <c r="F81" s="111">
        <v>0</v>
      </c>
      <c r="G81" s="111">
        <v>0</v>
      </c>
      <c r="H81" s="113">
        <v>8962</v>
      </c>
      <c r="I81" s="113">
        <v>34175</v>
      </c>
      <c r="J81" s="113">
        <v>3027</v>
      </c>
      <c r="K81" s="113">
        <v>263155</v>
      </c>
      <c r="L81" s="113">
        <v>419804</v>
      </c>
      <c r="M81" s="113">
        <v>272798</v>
      </c>
      <c r="N81" s="113">
        <v>1001921</v>
      </c>
    </row>
    <row r="82" spans="1:14" ht="13" thickBot="1" x14ac:dyDescent="0.3">
      <c r="A82" s="111"/>
      <c r="B82" s="112" t="s">
        <v>166</v>
      </c>
      <c r="C82" s="111"/>
      <c r="D82" s="111">
        <v>0</v>
      </c>
      <c r="E82" s="111">
        <v>0</v>
      </c>
      <c r="F82" s="111">
        <v>0</v>
      </c>
      <c r="G82" s="111">
        <v>0</v>
      </c>
      <c r="H82" s="111">
        <v>0</v>
      </c>
      <c r="I82" s="113">
        <v>19255</v>
      </c>
      <c r="J82" s="111">
        <v>0</v>
      </c>
      <c r="K82" s="111">
        <v>0</v>
      </c>
      <c r="L82" s="113">
        <v>38901</v>
      </c>
      <c r="M82" s="111">
        <v>0</v>
      </c>
      <c r="N82" s="113">
        <v>58156</v>
      </c>
    </row>
    <row r="83" spans="1:14" ht="13" thickBot="1" x14ac:dyDescent="0.3">
      <c r="A83" s="111"/>
      <c r="B83" s="112" t="s">
        <v>156</v>
      </c>
      <c r="C83" s="111"/>
      <c r="D83" s="111">
        <v>720</v>
      </c>
      <c r="E83" s="111">
        <v>0</v>
      </c>
      <c r="F83" s="113">
        <v>5656</v>
      </c>
      <c r="G83" s="111">
        <v>936</v>
      </c>
      <c r="H83" s="111">
        <v>0</v>
      </c>
      <c r="I83" s="111">
        <v>0</v>
      </c>
      <c r="J83" s="111">
        <v>936</v>
      </c>
      <c r="K83" s="113">
        <v>1200</v>
      </c>
      <c r="L83" s="111">
        <v>0</v>
      </c>
      <c r="M83" s="111">
        <v>0</v>
      </c>
      <c r="N83" s="113">
        <v>9448</v>
      </c>
    </row>
    <row r="84" spans="1:14" ht="13" thickBot="1" x14ac:dyDescent="0.3">
      <c r="A84" s="111"/>
      <c r="B84" s="112" t="s">
        <v>157</v>
      </c>
      <c r="C84" s="111"/>
      <c r="D84" s="111">
        <v>0</v>
      </c>
      <c r="E84" s="111">
        <v>0</v>
      </c>
      <c r="F84" s="111">
        <v>0</v>
      </c>
      <c r="G84" s="111">
        <v>0</v>
      </c>
      <c r="H84" s="111">
        <v>0</v>
      </c>
      <c r="I84" s="111">
        <v>0</v>
      </c>
      <c r="J84" s="113">
        <v>19473</v>
      </c>
      <c r="K84" s="113">
        <v>84595</v>
      </c>
      <c r="L84" s="113">
        <v>92527</v>
      </c>
      <c r="M84" s="113">
        <v>247331</v>
      </c>
      <c r="N84" s="113">
        <v>443926</v>
      </c>
    </row>
    <row r="85" spans="1:14" ht="13" thickBot="1" x14ac:dyDescent="0.3">
      <c r="A85" s="111"/>
      <c r="B85" s="112" t="s">
        <v>142</v>
      </c>
      <c r="C85" s="111"/>
      <c r="D85" s="111">
        <v>0</v>
      </c>
      <c r="E85" s="111">
        <v>0</v>
      </c>
      <c r="F85" s="111">
        <v>0</v>
      </c>
      <c r="G85" s="111">
        <v>0</v>
      </c>
      <c r="H85" s="111">
        <v>0</v>
      </c>
      <c r="I85" s="113">
        <v>48706</v>
      </c>
      <c r="J85" s="113">
        <v>28932</v>
      </c>
      <c r="K85" s="113">
        <v>45700</v>
      </c>
      <c r="L85" s="113">
        <v>2741</v>
      </c>
      <c r="M85" s="113">
        <v>3925</v>
      </c>
      <c r="N85" s="113">
        <v>130004</v>
      </c>
    </row>
    <row r="86" spans="1:14" ht="13" thickBot="1" x14ac:dyDescent="0.3">
      <c r="A86" s="111"/>
      <c r="B86" s="112" t="s">
        <v>150</v>
      </c>
      <c r="C86" s="111"/>
      <c r="D86" s="111">
        <v>0</v>
      </c>
      <c r="E86" s="111">
        <v>0</v>
      </c>
      <c r="F86" s="111">
        <v>0</v>
      </c>
      <c r="G86" s="111">
        <v>0</v>
      </c>
      <c r="H86" s="113">
        <v>21669</v>
      </c>
      <c r="I86" s="113">
        <v>98043</v>
      </c>
      <c r="J86" s="113">
        <v>8702</v>
      </c>
      <c r="K86" s="113">
        <v>426010</v>
      </c>
      <c r="L86" s="113">
        <v>388580</v>
      </c>
      <c r="M86" s="113">
        <v>295526</v>
      </c>
      <c r="N86" s="113">
        <v>1238530</v>
      </c>
    </row>
    <row r="87" spans="1:14" ht="13" thickBot="1" x14ac:dyDescent="0.3">
      <c r="A87" s="111"/>
      <c r="B87" s="112" t="s">
        <v>226</v>
      </c>
      <c r="C87" s="111"/>
      <c r="D87" s="111">
        <v>0</v>
      </c>
      <c r="E87" s="111">
        <v>0</v>
      </c>
      <c r="F87" s="111">
        <v>0</v>
      </c>
      <c r="G87" s="111">
        <v>0</v>
      </c>
      <c r="H87" s="113">
        <v>295084</v>
      </c>
      <c r="I87" s="113">
        <v>406829</v>
      </c>
      <c r="J87" s="113">
        <v>556105</v>
      </c>
      <c r="K87" s="113">
        <v>679822</v>
      </c>
      <c r="L87" s="113">
        <v>639866</v>
      </c>
      <c r="M87" s="113">
        <v>488219</v>
      </c>
      <c r="N87" s="113">
        <v>3065925</v>
      </c>
    </row>
    <row r="88" spans="1:14" ht="13" thickBot="1" x14ac:dyDescent="0.3">
      <c r="A88" s="111"/>
      <c r="B88" s="112" t="s">
        <v>168</v>
      </c>
      <c r="C88" s="111"/>
      <c r="D88" s="111">
        <v>0</v>
      </c>
      <c r="E88" s="111">
        <v>0</v>
      </c>
      <c r="F88" s="111">
        <v>0</v>
      </c>
      <c r="G88" s="111">
        <v>867</v>
      </c>
      <c r="H88" s="113">
        <v>1501</v>
      </c>
      <c r="I88" s="111">
        <v>0</v>
      </c>
      <c r="J88" s="111">
        <v>0</v>
      </c>
      <c r="K88" s="113">
        <v>4851</v>
      </c>
      <c r="L88" s="111">
        <v>0</v>
      </c>
      <c r="M88" s="111">
        <v>0</v>
      </c>
      <c r="N88" s="113">
        <v>7219</v>
      </c>
    </row>
    <row r="89" spans="1:14" ht="13" thickBot="1" x14ac:dyDescent="0.3">
      <c r="A89" s="111"/>
      <c r="B89" s="112" t="s">
        <v>159</v>
      </c>
      <c r="C89" s="111"/>
      <c r="D89" s="113">
        <v>7039</v>
      </c>
      <c r="E89" s="111">
        <v>448</v>
      </c>
      <c r="F89" s="111">
        <v>448</v>
      </c>
      <c r="G89" s="113">
        <v>1576</v>
      </c>
      <c r="H89" s="111">
        <v>0</v>
      </c>
      <c r="I89" s="111">
        <v>0</v>
      </c>
      <c r="J89" s="113">
        <v>1269</v>
      </c>
      <c r="K89" s="111">
        <v>0</v>
      </c>
      <c r="L89" s="111">
        <v>0</v>
      </c>
      <c r="M89" s="111">
        <v>0</v>
      </c>
      <c r="N89" s="113">
        <v>10780</v>
      </c>
    </row>
    <row r="90" spans="1:14" ht="13" thickBot="1" x14ac:dyDescent="0.3">
      <c r="A90" s="111"/>
      <c r="B90" s="112" t="s">
        <v>169</v>
      </c>
      <c r="C90" s="111"/>
      <c r="D90" s="111">
        <v>0</v>
      </c>
      <c r="E90" s="111">
        <v>0</v>
      </c>
      <c r="F90" s="111">
        <v>0</v>
      </c>
      <c r="G90" s="111">
        <v>0</v>
      </c>
      <c r="H90" s="111">
        <v>0</v>
      </c>
      <c r="I90" s="113">
        <v>1328</v>
      </c>
      <c r="J90" s="113">
        <v>1083</v>
      </c>
      <c r="K90" s="111">
        <v>554</v>
      </c>
      <c r="L90" s="113">
        <v>13238</v>
      </c>
      <c r="M90" s="113">
        <v>5139</v>
      </c>
      <c r="N90" s="113">
        <v>21342</v>
      </c>
    </row>
    <row r="91" spans="1:14" ht="13" thickBot="1" x14ac:dyDescent="0.3">
      <c r="A91" s="111"/>
      <c r="B91" s="112" t="s">
        <v>210</v>
      </c>
      <c r="C91" s="111"/>
      <c r="D91" s="111">
        <v>0</v>
      </c>
      <c r="E91" s="111">
        <v>0</v>
      </c>
      <c r="F91" s="111">
        <v>0</v>
      </c>
      <c r="G91" s="111">
        <v>0</v>
      </c>
      <c r="H91" s="111">
        <v>0</v>
      </c>
      <c r="I91" s="111">
        <v>0</v>
      </c>
      <c r="J91" s="113">
        <v>7035</v>
      </c>
      <c r="K91" s="113">
        <v>5619</v>
      </c>
      <c r="L91" s="111">
        <v>0</v>
      </c>
      <c r="M91" s="111">
        <v>0</v>
      </c>
      <c r="N91" s="113">
        <v>12654</v>
      </c>
    </row>
    <row r="92" spans="1:14" ht="13" thickBot="1" x14ac:dyDescent="0.3">
      <c r="A92" s="111"/>
      <c r="B92" s="112" t="s">
        <v>145</v>
      </c>
      <c r="C92" s="111"/>
      <c r="D92" s="111">
        <v>0</v>
      </c>
      <c r="E92" s="111">
        <v>0</v>
      </c>
      <c r="F92" s="111">
        <v>0</v>
      </c>
      <c r="G92" s="111">
        <v>0</v>
      </c>
      <c r="H92" s="113">
        <v>11535</v>
      </c>
      <c r="I92" s="113">
        <v>11405</v>
      </c>
      <c r="J92" s="113">
        <v>35619</v>
      </c>
      <c r="K92" s="113">
        <v>15835</v>
      </c>
      <c r="L92" s="113">
        <v>43036</v>
      </c>
      <c r="M92" s="113">
        <v>14394</v>
      </c>
      <c r="N92" s="113">
        <v>131824</v>
      </c>
    </row>
    <row r="93" spans="1:14" ht="13" thickBot="1" x14ac:dyDescent="0.3">
      <c r="A93" s="111"/>
      <c r="B93" s="112" t="s">
        <v>160</v>
      </c>
      <c r="C93" s="111"/>
      <c r="D93" s="113">
        <v>21689</v>
      </c>
      <c r="E93" s="113">
        <v>7128</v>
      </c>
      <c r="F93" s="111">
        <v>0</v>
      </c>
      <c r="G93" s="113">
        <v>17730</v>
      </c>
      <c r="H93" s="113">
        <v>47240</v>
      </c>
      <c r="I93" s="113">
        <v>41420</v>
      </c>
      <c r="J93" s="113">
        <v>21119</v>
      </c>
      <c r="K93" s="113">
        <v>6999</v>
      </c>
      <c r="L93" s="113">
        <v>63959</v>
      </c>
      <c r="M93" s="113">
        <v>21243</v>
      </c>
      <c r="N93" s="113">
        <v>248527</v>
      </c>
    </row>
    <row r="94" spans="1:14" ht="13" thickBot="1" x14ac:dyDescent="0.3">
      <c r="A94" s="111"/>
      <c r="B94" s="112" t="s">
        <v>195</v>
      </c>
      <c r="C94" s="111"/>
      <c r="D94" s="111">
        <v>0</v>
      </c>
      <c r="E94" s="111">
        <v>0</v>
      </c>
      <c r="F94" s="111">
        <v>0</v>
      </c>
      <c r="G94" s="111">
        <v>0</v>
      </c>
      <c r="H94" s="111">
        <v>0</v>
      </c>
      <c r="I94" s="111">
        <v>0</v>
      </c>
      <c r="J94" s="111">
        <v>0</v>
      </c>
      <c r="K94" s="111">
        <v>0</v>
      </c>
      <c r="L94" s="111">
        <v>0</v>
      </c>
      <c r="M94" s="113">
        <v>12700</v>
      </c>
      <c r="N94" s="113">
        <v>12700</v>
      </c>
    </row>
    <row r="95" spans="1:14" ht="25.5" thickBot="1" x14ac:dyDescent="0.3">
      <c r="A95" s="111"/>
      <c r="B95" s="112" t="s">
        <v>253</v>
      </c>
      <c r="C95" s="111"/>
      <c r="D95" s="111">
        <v>0</v>
      </c>
      <c r="E95" s="111">
        <v>0</v>
      </c>
      <c r="F95" s="111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  <c r="L95" s="111">
        <v>0</v>
      </c>
      <c r="M95" s="113">
        <v>23865</v>
      </c>
      <c r="N95" s="113">
        <v>23865</v>
      </c>
    </row>
    <row r="96" spans="1:14" ht="13" thickBot="1" x14ac:dyDescent="0.3">
      <c r="A96" s="111"/>
      <c r="B96" s="112" t="s">
        <v>146</v>
      </c>
      <c r="C96" s="111"/>
      <c r="D96" s="111">
        <v>0</v>
      </c>
      <c r="E96" s="111">
        <v>0</v>
      </c>
      <c r="F96" s="111">
        <v>0</v>
      </c>
      <c r="G96" s="111">
        <v>0</v>
      </c>
      <c r="H96" s="113">
        <v>32481</v>
      </c>
      <c r="I96" s="113">
        <v>63270</v>
      </c>
      <c r="J96" s="111">
        <v>0</v>
      </c>
      <c r="K96" s="111">
        <v>820</v>
      </c>
      <c r="L96" s="113">
        <v>18316</v>
      </c>
      <c r="M96" s="113">
        <v>31732</v>
      </c>
      <c r="N96" s="113">
        <v>146619</v>
      </c>
    </row>
    <row r="97" spans="1:26" ht="13" thickBot="1" x14ac:dyDescent="0.3">
      <c r="A97" s="108" t="s">
        <v>106</v>
      </c>
      <c r="B97" s="109"/>
      <c r="C97" s="110">
        <v>25279850</v>
      </c>
      <c r="D97" s="110">
        <v>1132131</v>
      </c>
      <c r="E97" s="110">
        <v>1451575</v>
      </c>
      <c r="F97" s="110">
        <v>2159758</v>
      </c>
      <c r="G97" s="110">
        <v>2161514</v>
      </c>
      <c r="H97" s="110">
        <v>2523262</v>
      </c>
      <c r="I97" s="110">
        <v>2182442</v>
      </c>
      <c r="J97" s="110">
        <v>2032985</v>
      </c>
      <c r="K97" s="110">
        <v>2298578</v>
      </c>
      <c r="L97" s="110">
        <v>2182619</v>
      </c>
      <c r="M97" s="110">
        <v>966566</v>
      </c>
      <c r="N97" s="110">
        <v>19091430</v>
      </c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</row>
    <row r="98" spans="1:26" ht="13" thickBot="1" x14ac:dyDescent="0.3">
      <c r="A98" s="111"/>
      <c r="B98" s="112" t="s">
        <v>187</v>
      </c>
      <c r="C98" s="111"/>
      <c r="D98" s="111">
        <v>0</v>
      </c>
      <c r="E98" s="113">
        <v>213147</v>
      </c>
      <c r="F98" s="113">
        <v>69468</v>
      </c>
      <c r="G98" s="113">
        <v>117866</v>
      </c>
      <c r="H98" s="113">
        <v>153003</v>
      </c>
      <c r="I98" s="113">
        <v>66429</v>
      </c>
      <c r="J98" s="113">
        <v>148495</v>
      </c>
      <c r="K98" s="113">
        <v>131248</v>
      </c>
      <c r="L98" s="113">
        <v>93878</v>
      </c>
      <c r="M98" s="113">
        <v>32722</v>
      </c>
      <c r="N98" s="113">
        <v>1026256</v>
      </c>
      <c r="P98" s="85"/>
    </row>
    <row r="99" spans="1:26" ht="13" thickBot="1" x14ac:dyDescent="0.3">
      <c r="A99" s="111"/>
      <c r="B99" s="112" t="s">
        <v>161</v>
      </c>
      <c r="C99" s="111"/>
      <c r="D99" s="113">
        <v>25955</v>
      </c>
      <c r="E99" s="113">
        <v>13660</v>
      </c>
      <c r="F99" s="113">
        <v>46725</v>
      </c>
      <c r="G99" s="113">
        <v>11064</v>
      </c>
      <c r="H99" s="113">
        <v>4100</v>
      </c>
      <c r="I99" s="111">
        <v>926</v>
      </c>
      <c r="J99" s="113">
        <v>6603</v>
      </c>
      <c r="K99" s="113">
        <v>30890</v>
      </c>
      <c r="L99" s="113">
        <v>4843</v>
      </c>
      <c r="M99" s="113">
        <v>18116</v>
      </c>
      <c r="N99" s="113">
        <v>162882</v>
      </c>
    </row>
    <row r="100" spans="1:26" ht="13" thickBot="1" x14ac:dyDescent="0.3">
      <c r="A100" s="111"/>
      <c r="B100" s="112" t="s">
        <v>162</v>
      </c>
      <c r="C100" s="111"/>
      <c r="D100" s="113">
        <v>6767</v>
      </c>
      <c r="E100" s="111">
        <v>384</v>
      </c>
      <c r="F100" s="113">
        <v>1728</v>
      </c>
      <c r="G100" s="113">
        <v>13038</v>
      </c>
      <c r="H100" s="113">
        <v>7809</v>
      </c>
      <c r="I100" s="113">
        <v>24089</v>
      </c>
      <c r="J100" s="113">
        <v>1824</v>
      </c>
      <c r="K100" s="113">
        <v>24961</v>
      </c>
      <c r="L100" s="113">
        <v>22160</v>
      </c>
      <c r="M100" s="113">
        <v>31106</v>
      </c>
      <c r="N100" s="113">
        <v>133866</v>
      </c>
    </row>
    <row r="101" spans="1:26" ht="13" thickBot="1" x14ac:dyDescent="0.3">
      <c r="A101" s="111"/>
      <c r="B101" s="112" t="s">
        <v>163</v>
      </c>
      <c r="C101" s="111"/>
      <c r="D101" s="113">
        <v>16560</v>
      </c>
      <c r="E101" s="111">
        <v>0</v>
      </c>
      <c r="F101" s="113">
        <v>17726</v>
      </c>
      <c r="G101" s="113">
        <v>51006</v>
      </c>
      <c r="H101" s="113">
        <v>35311</v>
      </c>
      <c r="I101" s="113">
        <v>30605</v>
      </c>
      <c r="J101" s="113">
        <v>17760</v>
      </c>
      <c r="K101" s="113">
        <v>36968</v>
      </c>
      <c r="L101" s="111">
        <v>0</v>
      </c>
      <c r="M101" s="111">
        <v>0</v>
      </c>
      <c r="N101" s="113">
        <v>205936</v>
      </c>
    </row>
    <row r="102" spans="1:26" ht="13" thickBot="1" x14ac:dyDescent="0.3">
      <c r="A102" s="111"/>
      <c r="B102" s="112" t="s">
        <v>147</v>
      </c>
      <c r="C102" s="111"/>
      <c r="D102" s="113">
        <v>212756</v>
      </c>
      <c r="E102" s="113">
        <v>254567</v>
      </c>
      <c r="F102" s="113">
        <v>244309</v>
      </c>
      <c r="G102" s="113">
        <v>269997</v>
      </c>
      <c r="H102" s="113">
        <v>305367</v>
      </c>
      <c r="I102" s="113">
        <v>208837</v>
      </c>
      <c r="J102" s="113">
        <v>295417</v>
      </c>
      <c r="K102" s="113">
        <v>489079</v>
      </c>
      <c r="L102" s="113">
        <v>615232</v>
      </c>
      <c r="M102" s="113">
        <v>187190</v>
      </c>
      <c r="N102" s="113">
        <v>3082751</v>
      </c>
    </row>
    <row r="103" spans="1:26" ht="13" thickBot="1" x14ac:dyDescent="0.3">
      <c r="A103" s="111"/>
      <c r="B103" s="112" t="s">
        <v>164</v>
      </c>
      <c r="C103" s="111"/>
      <c r="D103" s="113">
        <v>16398</v>
      </c>
      <c r="E103" s="113">
        <v>2783</v>
      </c>
      <c r="F103" s="113">
        <v>48139</v>
      </c>
      <c r="G103" s="111">
        <v>0</v>
      </c>
      <c r="H103" s="113">
        <v>21190</v>
      </c>
      <c r="I103" s="111">
        <v>0</v>
      </c>
      <c r="J103" s="111">
        <v>0</v>
      </c>
      <c r="K103" s="113">
        <v>18423</v>
      </c>
      <c r="L103" s="113">
        <v>12247</v>
      </c>
      <c r="M103" s="111">
        <v>0</v>
      </c>
      <c r="N103" s="113">
        <v>119180</v>
      </c>
    </row>
    <row r="104" spans="1:26" ht="13" thickBot="1" x14ac:dyDescent="0.3">
      <c r="A104" s="111"/>
      <c r="B104" s="112" t="s">
        <v>165</v>
      </c>
      <c r="C104" s="111"/>
      <c r="D104" s="113">
        <v>20782</v>
      </c>
      <c r="E104" s="113">
        <v>8064</v>
      </c>
      <c r="F104" s="113">
        <v>40116</v>
      </c>
      <c r="G104" s="113">
        <v>11903</v>
      </c>
      <c r="H104" s="113">
        <v>16881</v>
      </c>
      <c r="I104" s="113">
        <v>28771</v>
      </c>
      <c r="J104" s="113">
        <v>16710</v>
      </c>
      <c r="K104" s="113">
        <v>30964</v>
      </c>
      <c r="L104" s="113">
        <v>40235</v>
      </c>
      <c r="M104" s="111">
        <v>0</v>
      </c>
      <c r="N104" s="113">
        <v>214426</v>
      </c>
    </row>
    <row r="105" spans="1:26" ht="13" thickBot="1" x14ac:dyDescent="0.3">
      <c r="A105" s="111"/>
      <c r="B105" s="112" t="s">
        <v>140</v>
      </c>
      <c r="C105" s="111"/>
      <c r="D105" s="113">
        <v>249958</v>
      </c>
      <c r="E105" s="113">
        <v>353600</v>
      </c>
      <c r="F105" s="113">
        <v>734867</v>
      </c>
      <c r="G105" s="113">
        <v>726956</v>
      </c>
      <c r="H105" s="113">
        <v>420707</v>
      </c>
      <c r="I105" s="113">
        <v>783133</v>
      </c>
      <c r="J105" s="113">
        <v>618821</v>
      </c>
      <c r="K105" s="113">
        <v>358505</v>
      </c>
      <c r="L105" s="113">
        <v>403500</v>
      </c>
      <c r="M105" s="113">
        <v>182188</v>
      </c>
      <c r="N105" s="113">
        <v>4832235</v>
      </c>
    </row>
    <row r="106" spans="1:26" ht="13" thickBot="1" x14ac:dyDescent="0.3">
      <c r="A106" s="111"/>
      <c r="B106" s="112" t="s">
        <v>141</v>
      </c>
      <c r="C106" s="111"/>
      <c r="D106" s="113">
        <v>124679</v>
      </c>
      <c r="E106" s="113">
        <v>21447</v>
      </c>
      <c r="F106" s="113">
        <v>77989</v>
      </c>
      <c r="G106" s="113">
        <v>57325</v>
      </c>
      <c r="H106" s="113">
        <v>180464</v>
      </c>
      <c r="I106" s="113">
        <v>31059</v>
      </c>
      <c r="J106" s="113">
        <v>32657</v>
      </c>
      <c r="K106" s="113">
        <v>163532</v>
      </c>
      <c r="L106" s="113">
        <v>103653</v>
      </c>
      <c r="M106" s="113">
        <v>87243</v>
      </c>
      <c r="N106" s="113">
        <v>880048</v>
      </c>
    </row>
    <row r="107" spans="1:26" ht="13" thickBot="1" x14ac:dyDescent="0.3">
      <c r="A107" s="111"/>
      <c r="B107" s="112" t="s">
        <v>166</v>
      </c>
      <c r="C107" s="111"/>
      <c r="D107" s="111">
        <v>0</v>
      </c>
      <c r="E107" s="113">
        <v>30837</v>
      </c>
      <c r="F107" s="113">
        <v>15312</v>
      </c>
      <c r="G107" s="113">
        <v>8468</v>
      </c>
      <c r="H107" s="113">
        <v>6045</v>
      </c>
      <c r="I107" s="113">
        <v>10396</v>
      </c>
      <c r="J107" s="113">
        <v>2876</v>
      </c>
      <c r="K107" s="111">
        <v>0</v>
      </c>
      <c r="L107" s="113">
        <v>19725</v>
      </c>
      <c r="M107" s="113">
        <v>8208</v>
      </c>
      <c r="N107" s="113">
        <v>101867</v>
      </c>
    </row>
    <row r="108" spans="1:26" ht="13" thickBot="1" x14ac:dyDescent="0.3">
      <c r="A108" s="111"/>
      <c r="B108" s="112" t="s">
        <v>167</v>
      </c>
      <c r="C108" s="111"/>
      <c r="D108" s="113">
        <v>4013</v>
      </c>
      <c r="E108" s="111">
        <v>0</v>
      </c>
      <c r="F108" s="113">
        <v>4013</v>
      </c>
      <c r="G108" s="111">
        <v>0</v>
      </c>
      <c r="H108" s="111">
        <v>0</v>
      </c>
      <c r="I108" s="113">
        <v>4618</v>
      </c>
      <c r="J108" s="111">
        <v>0</v>
      </c>
      <c r="K108" s="111">
        <v>0</v>
      </c>
      <c r="L108" s="113">
        <v>6396</v>
      </c>
      <c r="M108" s="111">
        <v>0</v>
      </c>
      <c r="N108" s="113">
        <v>19040</v>
      </c>
    </row>
    <row r="109" spans="1:26" ht="13" thickBot="1" x14ac:dyDescent="0.3">
      <c r="A109" s="111"/>
      <c r="B109" s="112" t="s">
        <v>157</v>
      </c>
      <c r="C109" s="111"/>
      <c r="D109" s="113">
        <v>47929</v>
      </c>
      <c r="E109" s="113">
        <v>119173</v>
      </c>
      <c r="F109" s="113">
        <v>254496</v>
      </c>
      <c r="G109" s="113">
        <v>189044</v>
      </c>
      <c r="H109" s="113">
        <v>596479</v>
      </c>
      <c r="I109" s="113">
        <v>359500</v>
      </c>
      <c r="J109" s="113">
        <v>310369</v>
      </c>
      <c r="K109" s="113">
        <v>355025</v>
      </c>
      <c r="L109" s="113">
        <v>278373</v>
      </c>
      <c r="M109" s="113">
        <v>65849</v>
      </c>
      <c r="N109" s="113">
        <v>2576237</v>
      </c>
    </row>
    <row r="110" spans="1:26" ht="13" thickBot="1" x14ac:dyDescent="0.3">
      <c r="A110" s="111"/>
      <c r="B110" s="112" t="s">
        <v>142</v>
      </c>
      <c r="C110" s="111"/>
      <c r="D110" s="113">
        <v>190307</v>
      </c>
      <c r="E110" s="113">
        <v>174383</v>
      </c>
      <c r="F110" s="113">
        <v>243337</v>
      </c>
      <c r="G110" s="113">
        <v>194415</v>
      </c>
      <c r="H110" s="113">
        <v>180056</v>
      </c>
      <c r="I110" s="113">
        <v>165193</v>
      </c>
      <c r="J110" s="113">
        <v>226183</v>
      </c>
      <c r="K110" s="113">
        <v>282836</v>
      </c>
      <c r="L110" s="113">
        <v>113021</v>
      </c>
      <c r="M110" s="113">
        <v>81213</v>
      </c>
      <c r="N110" s="113">
        <v>1850944</v>
      </c>
    </row>
    <row r="111" spans="1:26" ht="13" thickBot="1" x14ac:dyDescent="0.3">
      <c r="A111" s="111"/>
      <c r="B111" s="112" t="s">
        <v>209</v>
      </c>
      <c r="C111" s="111"/>
      <c r="D111" s="111">
        <v>0</v>
      </c>
      <c r="E111" s="111">
        <v>0</v>
      </c>
      <c r="F111" s="111">
        <v>0</v>
      </c>
      <c r="G111" s="111">
        <v>0</v>
      </c>
      <c r="H111" s="111">
        <v>0</v>
      </c>
      <c r="I111" s="111">
        <v>0</v>
      </c>
      <c r="J111" s="111">
        <v>0</v>
      </c>
      <c r="K111" s="113">
        <v>7756</v>
      </c>
      <c r="L111" s="111">
        <v>0</v>
      </c>
      <c r="M111" s="111">
        <v>0</v>
      </c>
      <c r="N111" s="113">
        <v>7756</v>
      </c>
    </row>
    <row r="112" spans="1:26" ht="13" thickBot="1" x14ac:dyDescent="0.3">
      <c r="A112" s="111"/>
      <c r="B112" s="112" t="s">
        <v>143</v>
      </c>
      <c r="C112" s="111"/>
      <c r="D112" s="113">
        <v>72311</v>
      </c>
      <c r="E112" s="113">
        <v>134990</v>
      </c>
      <c r="F112" s="113">
        <v>75055</v>
      </c>
      <c r="G112" s="113">
        <v>154952</v>
      </c>
      <c r="H112" s="113">
        <v>210005</v>
      </c>
      <c r="I112" s="113">
        <v>186818</v>
      </c>
      <c r="J112" s="113">
        <v>159490</v>
      </c>
      <c r="K112" s="113">
        <v>71601</v>
      </c>
      <c r="L112" s="113">
        <v>235099</v>
      </c>
      <c r="M112" s="113">
        <v>41853</v>
      </c>
      <c r="N112" s="113">
        <v>1342174</v>
      </c>
    </row>
    <row r="113" spans="1:26" ht="13" thickBot="1" x14ac:dyDescent="0.3">
      <c r="A113" s="111"/>
      <c r="B113" s="112" t="s">
        <v>150</v>
      </c>
      <c r="C113" s="111"/>
      <c r="D113" s="113">
        <v>95046</v>
      </c>
      <c r="E113" s="113">
        <v>71751</v>
      </c>
      <c r="F113" s="113">
        <v>220009</v>
      </c>
      <c r="G113" s="113">
        <v>267177</v>
      </c>
      <c r="H113" s="113">
        <v>324819</v>
      </c>
      <c r="I113" s="113">
        <v>244315</v>
      </c>
      <c r="J113" s="113">
        <v>157473</v>
      </c>
      <c r="K113" s="113">
        <v>240096</v>
      </c>
      <c r="L113" s="113">
        <v>198530</v>
      </c>
      <c r="M113" s="113">
        <v>162512</v>
      </c>
      <c r="N113" s="113">
        <v>1981728</v>
      </c>
    </row>
    <row r="114" spans="1:26" ht="13" thickBot="1" x14ac:dyDescent="0.3">
      <c r="A114" s="111"/>
      <c r="B114" s="112" t="s">
        <v>168</v>
      </c>
      <c r="C114" s="111"/>
      <c r="D114" s="113">
        <v>3715</v>
      </c>
      <c r="E114" s="113">
        <v>19477</v>
      </c>
      <c r="F114" s="113">
        <v>46671</v>
      </c>
      <c r="G114" s="113">
        <v>32510</v>
      </c>
      <c r="H114" s="113">
        <v>32374</v>
      </c>
      <c r="I114" s="113">
        <v>25789</v>
      </c>
      <c r="J114" s="113">
        <v>8875</v>
      </c>
      <c r="K114" s="113">
        <v>26471</v>
      </c>
      <c r="L114" s="113">
        <v>21984</v>
      </c>
      <c r="M114" s="113">
        <v>31345</v>
      </c>
      <c r="N114" s="113">
        <v>249211</v>
      </c>
    </row>
    <row r="115" spans="1:26" ht="13" thickBot="1" x14ac:dyDescent="0.3">
      <c r="A115" s="111"/>
      <c r="B115" s="112" t="s">
        <v>159</v>
      </c>
      <c r="C115" s="111"/>
      <c r="D115" s="111">
        <v>6</v>
      </c>
      <c r="E115" s="113">
        <v>9562</v>
      </c>
      <c r="F115" s="111">
        <v>113</v>
      </c>
      <c r="G115" s="113">
        <v>25979</v>
      </c>
      <c r="H115" s="113">
        <v>5452</v>
      </c>
      <c r="I115" s="111">
        <v>53</v>
      </c>
      <c r="J115" s="111">
        <v>0</v>
      </c>
      <c r="K115" s="113">
        <v>1006</v>
      </c>
      <c r="L115" s="111">
        <v>76</v>
      </c>
      <c r="M115" s="111">
        <v>25</v>
      </c>
      <c r="N115" s="113">
        <v>42272</v>
      </c>
    </row>
    <row r="116" spans="1:26" ht="13" thickBot="1" x14ac:dyDescent="0.3">
      <c r="A116" s="111"/>
      <c r="B116" s="112" t="s">
        <v>169</v>
      </c>
      <c r="C116" s="111"/>
      <c r="D116" s="113">
        <v>44949</v>
      </c>
      <c r="E116" s="113">
        <v>23750</v>
      </c>
      <c r="F116" s="113">
        <v>19685</v>
      </c>
      <c r="G116" s="113">
        <v>29814</v>
      </c>
      <c r="H116" s="113">
        <v>23200</v>
      </c>
      <c r="I116" s="113">
        <v>11911</v>
      </c>
      <c r="J116" s="113">
        <v>29432</v>
      </c>
      <c r="K116" s="113">
        <v>29217</v>
      </c>
      <c r="L116" s="113">
        <v>13667</v>
      </c>
      <c r="M116" s="113">
        <v>32351</v>
      </c>
      <c r="N116" s="113">
        <v>257976</v>
      </c>
    </row>
    <row r="117" spans="1:26" ht="13" thickBot="1" x14ac:dyDescent="0.3">
      <c r="A117" s="111"/>
      <c r="B117" s="112" t="s">
        <v>210</v>
      </c>
      <c r="C117" s="111"/>
      <c r="D117" s="111">
        <v>0</v>
      </c>
      <c r="E117" s="111">
        <v>0</v>
      </c>
      <c r="F117" s="111">
        <v>0</v>
      </c>
      <c r="G117" s="111">
        <v>0</v>
      </c>
      <c r="H117" s="111">
        <v>0</v>
      </c>
      <c r="I117" s="111">
        <v>0</v>
      </c>
      <c r="J117" s="111">
        <v>0</v>
      </c>
      <c r="K117" s="111">
        <v>0</v>
      </c>
      <c r="L117" s="111">
        <v>0</v>
      </c>
      <c r="M117" s="113">
        <v>4645</v>
      </c>
      <c r="N117" s="113">
        <v>4645</v>
      </c>
    </row>
    <row r="118" spans="1:26" ht="13" thickBot="1" x14ac:dyDescent="0.3">
      <c r="A118" s="108" t="s">
        <v>148</v>
      </c>
      <c r="B118" s="109"/>
      <c r="C118" s="110">
        <v>201635</v>
      </c>
      <c r="D118" s="110">
        <v>21384</v>
      </c>
      <c r="E118" s="110">
        <v>35534</v>
      </c>
      <c r="F118" s="110">
        <v>16984</v>
      </c>
      <c r="G118" s="110">
        <v>36012</v>
      </c>
      <c r="H118" s="110">
        <v>19434</v>
      </c>
      <c r="I118" s="110">
        <v>8757</v>
      </c>
      <c r="J118" s="110">
        <v>11330</v>
      </c>
      <c r="K118" s="108">
        <v>0</v>
      </c>
      <c r="L118" s="108">
        <v>0</v>
      </c>
      <c r="M118" s="110">
        <v>4580</v>
      </c>
      <c r="N118" s="110">
        <v>154015</v>
      </c>
    </row>
    <row r="119" spans="1:26" ht="13" thickBot="1" x14ac:dyDescent="0.3">
      <c r="A119" s="111"/>
      <c r="B119" s="112" t="s">
        <v>186</v>
      </c>
      <c r="C119" s="111"/>
      <c r="D119" s="111">
        <v>0</v>
      </c>
      <c r="E119" s="113">
        <v>15832</v>
      </c>
      <c r="F119" s="113">
        <v>10453</v>
      </c>
      <c r="G119" s="111">
        <v>0</v>
      </c>
      <c r="H119" s="111">
        <v>0</v>
      </c>
      <c r="I119" s="111">
        <v>0</v>
      </c>
      <c r="J119" s="111">
        <v>0</v>
      </c>
      <c r="K119" s="111">
        <v>0</v>
      </c>
      <c r="L119" s="111">
        <v>0</v>
      </c>
      <c r="M119" s="111">
        <v>0</v>
      </c>
      <c r="N119" s="113">
        <v>26285</v>
      </c>
    </row>
    <row r="120" spans="1:26" ht="13" thickBot="1" x14ac:dyDescent="0.3">
      <c r="A120" s="111"/>
      <c r="B120" s="112" t="s">
        <v>170</v>
      </c>
      <c r="C120" s="111"/>
      <c r="D120" s="113">
        <v>21384</v>
      </c>
      <c r="E120" s="111">
        <v>0</v>
      </c>
      <c r="F120" s="111">
        <v>0</v>
      </c>
      <c r="G120" s="113">
        <v>25399</v>
      </c>
      <c r="H120" s="113">
        <v>11282</v>
      </c>
      <c r="I120" s="113">
        <v>8757</v>
      </c>
      <c r="J120" s="111">
        <v>0</v>
      </c>
      <c r="K120" s="111">
        <v>0</v>
      </c>
      <c r="L120" s="111">
        <v>0</v>
      </c>
      <c r="M120" s="111">
        <v>0</v>
      </c>
      <c r="N120" s="113">
        <v>66822</v>
      </c>
    </row>
    <row r="121" spans="1:26" ht="13" thickBot="1" x14ac:dyDescent="0.3">
      <c r="A121" s="111"/>
      <c r="B121" s="112" t="s">
        <v>160</v>
      </c>
      <c r="C121" s="111"/>
      <c r="D121" s="111">
        <v>0</v>
      </c>
      <c r="E121" s="113">
        <v>19702</v>
      </c>
      <c r="F121" s="113">
        <v>6531</v>
      </c>
      <c r="G121" s="113">
        <v>10613</v>
      </c>
      <c r="H121" s="113">
        <v>8152</v>
      </c>
      <c r="I121" s="111">
        <v>0</v>
      </c>
      <c r="J121" s="113">
        <v>11330</v>
      </c>
      <c r="K121" s="111">
        <v>0</v>
      </c>
      <c r="L121" s="111">
        <v>0</v>
      </c>
      <c r="M121" s="113">
        <v>4580</v>
      </c>
      <c r="N121" s="113">
        <v>60908</v>
      </c>
    </row>
    <row r="122" spans="1:26" ht="13" thickBot="1" x14ac:dyDescent="0.3">
      <c r="A122" s="108" t="s">
        <v>105</v>
      </c>
      <c r="B122" s="109"/>
      <c r="C122" s="110">
        <v>22845374</v>
      </c>
      <c r="D122" s="110">
        <v>110139</v>
      </c>
      <c r="E122" s="110">
        <v>226831</v>
      </c>
      <c r="F122" s="110">
        <v>245979</v>
      </c>
      <c r="G122" s="110">
        <v>237141</v>
      </c>
      <c r="H122" s="110">
        <v>153682</v>
      </c>
      <c r="I122" s="110">
        <v>122912</v>
      </c>
      <c r="J122" s="110">
        <v>159750</v>
      </c>
      <c r="K122" s="110">
        <v>174286</v>
      </c>
      <c r="L122" s="110">
        <v>244724</v>
      </c>
      <c r="M122" s="110">
        <v>155598</v>
      </c>
      <c r="N122" s="110">
        <v>1831042</v>
      </c>
    </row>
    <row r="123" spans="1:26" ht="13" thickBot="1" x14ac:dyDescent="0.3">
      <c r="A123" s="111"/>
      <c r="B123" s="112" t="s">
        <v>171</v>
      </c>
      <c r="C123" s="113">
        <v>100000</v>
      </c>
      <c r="D123" s="111">
        <v>0</v>
      </c>
      <c r="E123" s="113">
        <v>2500</v>
      </c>
      <c r="F123" s="113">
        <v>2700</v>
      </c>
      <c r="G123" s="111">
        <v>0</v>
      </c>
      <c r="H123" s="111">
        <v>0</v>
      </c>
      <c r="I123" s="113">
        <v>5217</v>
      </c>
      <c r="J123" s="111">
        <v>0</v>
      </c>
      <c r="K123" s="113">
        <v>2000</v>
      </c>
      <c r="L123" s="111">
        <v>0</v>
      </c>
      <c r="M123" s="113">
        <v>1800</v>
      </c>
      <c r="N123" s="113">
        <v>14217</v>
      </c>
    </row>
    <row r="124" spans="1:26" ht="13" thickBot="1" x14ac:dyDescent="0.3">
      <c r="A124" s="111"/>
      <c r="B124" s="112" t="s">
        <v>240</v>
      </c>
      <c r="C124" s="113">
        <v>3050000</v>
      </c>
      <c r="D124" s="111">
        <v>0</v>
      </c>
      <c r="E124" s="111">
        <v>0</v>
      </c>
      <c r="F124" s="111">
        <v>0</v>
      </c>
      <c r="G124" s="111">
        <v>0</v>
      </c>
      <c r="H124" s="111">
        <v>0</v>
      </c>
      <c r="I124" s="111">
        <v>0</v>
      </c>
      <c r="J124" s="111">
        <v>0</v>
      </c>
      <c r="K124" s="111">
        <v>0</v>
      </c>
      <c r="L124" s="111">
        <v>0</v>
      </c>
      <c r="M124" s="111">
        <v>0</v>
      </c>
      <c r="N124" s="111">
        <v>0</v>
      </c>
    </row>
    <row r="125" spans="1:26" ht="13" thickBot="1" x14ac:dyDescent="0.3">
      <c r="A125" s="111"/>
      <c r="B125" s="112" t="s">
        <v>152</v>
      </c>
      <c r="C125" s="113">
        <v>1141000</v>
      </c>
      <c r="D125" s="114">
        <v>25456</v>
      </c>
      <c r="E125" s="114">
        <v>45907</v>
      </c>
      <c r="F125" s="114">
        <v>52204</v>
      </c>
      <c r="G125" s="114">
        <v>69262</v>
      </c>
      <c r="H125" s="114">
        <v>43719</v>
      </c>
      <c r="I125" s="114">
        <v>4484</v>
      </c>
      <c r="J125" s="114">
        <v>5298</v>
      </c>
      <c r="K125" s="114">
        <v>9784</v>
      </c>
      <c r="L125" s="114">
        <v>1020</v>
      </c>
      <c r="M125" s="114">
        <v>728</v>
      </c>
      <c r="N125" s="114">
        <v>257862</v>
      </c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</row>
    <row r="126" spans="1:26" ht="13" thickBot="1" x14ac:dyDescent="0.3">
      <c r="A126" s="111"/>
      <c r="B126" s="112" t="s">
        <v>241</v>
      </c>
      <c r="C126" s="113">
        <v>1550000</v>
      </c>
      <c r="D126" s="111">
        <v>0</v>
      </c>
      <c r="E126" s="111">
        <v>0</v>
      </c>
      <c r="F126" s="111">
        <v>0</v>
      </c>
      <c r="G126" s="111">
        <v>0</v>
      </c>
      <c r="H126" s="111">
        <v>0</v>
      </c>
      <c r="I126" s="111">
        <v>0</v>
      </c>
      <c r="J126" s="111">
        <v>0</v>
      </c>
      <c r="K126" s="111">
        <v>0</v>
      </c>
      <c r="L126" s="111">
        <v>0</v>
      </c>
      <c r="M126" s="111">
        <v>0</v>
      </c>
      <c r="N126" s="111">
        <v>0</v>
      </c>
    </row>
    <row r="127" spans="1:26" ht="13" thickBot="1" x14ac:dyDescent="0.3">
      <c r="A127" s="111"/>
      <c r="B127" s="112" t="s">
        <v>242</v>
      </c>
      <c r="C127" s="113">
        <v>323000</v>
      </c>
      <c r="D127" s="111">
        <v>0</v>
      </c>
      <c r="E127" s="111">
        <v>0</v>
      </c>
      <c r="F127" s="111">
        <v>0</v>
      </c>
      <c r="G127" s="111">
        <v>0</v>
      </c>
      <c r="H127" s="111">
        <v>0</v>
      </c>
      <c r="I127" s="111">
        <v>0</v>
      </c>
      <c r="J127" s="111">
        <v>0</v>
      </c>
      <c r="K127" s="111">
        <v>0</v>
      </c>
      <c r="L127" s="111">
        <v>0</v>
      </c>
      <c r="M127" s="111">
        <v>0</v>
      </c>
      <c r="N127" s="111">
        <v>0</v>
      </c>
    </row>
    <row r="128" spans="1:26" ht="13" thickBot="1" x14ac:dyDescent="0.3">
      <c r="A128" s="111"/>
      <c r="B128" s="112" t="s">
        <v>243</v>
      </c>
      <c r="C128" s="113">
        <v>673000</v>
      </c>
      <c r="D128" s="111">
        <v>0</v>
      </c>
      <c r="E128" s="111">
        <v>0</v>
      </c>
      <c r="F128" s="111">
        <v>0</v>
      </c>
      <c r="G128" s="111">
        <v>0</v>
      </c>
      <c r="H128" s="111">
        <v>0</v>
      </c>
      <c r="I128" s="111">
        <v>0</v>
      </c>
      <c r="J128" s="111">
        <v>0</v>
      </c>
      <c r="K128" s="111">
        <v>0</v>
      </c>
      <c r="L128" s="111">
        <v>0</v>
      </c>
      <c r="M128" s="111">
        <v>0</v>
      </c>
      <c r="N128" s="111">
        <v>0</v>
      </c>
    </row>
    <row r="129" spans="1:14" ht="13" thickBot="1" x14ac:dyDescent="0.3">
      <c r="A129" s="111"/>
      <c r="B129" s="112" t="s">
        <v>244</v>
      </c>
      <c r="C129" s="113">
        <v>11322000</v>
      </c>
      <c r="D129" s="111">
        <v>0</v>
      </c>
      <c r="E129" s="111">
        <v>84</v>
      </c>
      <c r="F129" s="111">
        <v>24</v>
      </c>
      <c r="G129" s="111">
        <v>0</v>
      </c>
      <c r="H129" s="111">
        <v>0</v>
      </c>
      <c r="I129" s="111">
        <v>0</v>
      </c>
      <c r="J129" s="111">
        <v>0</v>
      </c>
      <c r="K129" s="111">
        <v>0</v>
      </c>
      <c r="L129" s="111">
        <v>0</v>
      </c>
      <c r="M129" s="111">
        <v>0</v>
      </c>
      <c r="N129" s="111">
        <v>108</v>
      </c>
    </row>
    <row r="130" spans="1:14" ht="13" thickBot="1" x14ac:dyDescent="0.3">
      <c r="A130" s="111"/>
      <c r="B130" s="112" t="s">
        <v>173</v>
      </c>
      <c r="C130" s="113">
        <v>150000</v>
      </c>
      <c r="D130" s="113">
        <v>2150</v>
      </c>
      <c r="E130" s="113">
        <v>5683</v>
      </c>
      <c r="F130" s="111">
        <v>979</v>
      </c>
      <c r="G130" s="111">
        <v>0</v>
      </c>
      <c r="H130" s="113">
        <v>5888</v>
      </c>
      <c r="I130" s="113">
        <v>1688</v>
      </c>
      <c r="J130" s="113">
        <v>5722</v>
      </c>
      <c r="K130" s="113">
        <v>1122</v>
      </c>
      <c r="L130" s="113">
        <v>4913</v>
      </c>
      <c r="M130" s="111">
        <v>0</v>
      </c>
      <c r="N130" s="113">
        <v>28145</v>
      </c>
    </row>
    <row r="131" spans="1:14" ht="13" thickBot="1" x14ac:dyDescent="0.3">
      <c r="A131" s="111"/>
      <c r="B131" s="112" t="s">
        <v>159</v>
      </c>
      <c r="C131" s="113">
        <v>353000</v>
      </c>
      <c r="D131" s="111">
        <v>237</v>
      </c>
      <c r="E131" s="113">
        <v>8246</v>
      </c>
      <c r="F131" s="113">
        <v>6971</v>
      </c>
      <c r="G131" s="113">
        <v>19131</v>
      </c>
      <c r="H131" s="111">
        <v>231</v>
      </c>
      <c r="I131" s="111">
        <v>683</v>
      </c>
      <c r="J131" s="111">
        <v>300</v>
      </c>
      <c r="K131" s="113">
        <v>19801</v>
      </c>
      <c r="L131" s="111">
        <v>513</v>
      </c>
      <c r="M131" s="111">
        <v>165</v>
      </c>
      <c r="N131" s="113">
        <v>56278</v>
      </c>
    </row>
    <row r="132" spans="1:14" ht="13" thickBot="1" x14ac:dyDescent="0.3">
      <c r="A132" s="111"/>
      <c r="B132" s="112" t="s">
        <v>145</v>
      </c>
      <c r="C132" s="113">
        <v>1720000</v>
      </c>
      <c r="D132" s="113">
        <v>17096</v>
      </c>
      <c r="E132" s="113">
        <v>57242</v>
      </c>
      <c r="F132" s="113">
        <v>69155</v>
      </c>
      <c r="G132" s="113">
        <v>53613</v>
      </c>
      <c r="H132" s="113">
        <v>62526</v>
      </c>
      <c r="I132" s="113">
        <v>44686</v>
      </c>
      <c r="J132" s="113">
        <v>77145</v>
      </c>
      <c r="K132" s="113">
        <v>15385</v>
      </c>
      <c r="L132" s="113">
        <v>69936</v>
      </c>
      <c r="M132" s="113">
        <v>62602</v>
      </c>
      <c r="N132" s="113">
        <v>529386</v>
      </c>
    </row>
    <row r="133" spans="1:14" ht="13" thickBot="1" x14ac:dyDescent="0.3">
      <c r="A133" s="111"/>
      <c r="B133" s="112" t="s">
        <v>146</v>
      </c>
      <c r="C133" s="113">
        <v>2213374</v>
      </c>
      <c r="D133" s="113">
        <v>65200</v>
      </c>
      <c r="E133" s="113">
        <v>107169</v>
      </c>
      <c r="F133" s="113">
        <v>113946</v>
      </c>
      <c r="G133" s="113">
        <v>95135</v>
      </c>
      <c r="H133" s="113">
        <v>41318</v>
      </c>
      <c r="I133" s="113">
        <v>66154</v>
      </c>
      <c r="J133" s="113">
        <v>71285</v>
      </c>
      <c r="K133" s="113">
        <v>126194</v>
      </c>
      <c r="L133" s="113">
        <v>168342</v>
      </c>
      <c r="M133" s="113">
        <v>90303</v>
      </c>
      <c r="N133" s="113">
        <v>945046</v>
      </c>
    </row>
    <row r="134" spans="1:14" ht="13" thickBot="1" x14ac:dyDescent="0.3">
      <c r="A134" s="111"/>
      <c r="B134" s="112" t="s">
        <v>174</v>
      </c>
      <c r="C134" s="113">
        <v>250000</v>
      </c>
      <c r="D134" s="111">
        <v>0</v>
      </c>
      <c r="E134" s="111">
        <v>0</v>
      </c>
      <c r="F134" s="111">
        <v>0</v>
      </c>
      <c r="G134" s="111">
        <v>0</v>
      </c>
      <c r="H134" s="111">
        <v>0</v>
      </c>
      <c r="I134" s="111">
        <v>0</v>
      </c>
      <c r="J134" s="111">
        <v>0</v>
      </c>
      <c r="K134" s="111">
        <v>0</v>
      </c>
      <c r="L134" s="111">
        <v>0</v>
      </c>
      <c r="M134" s="111">
        <v>0</v>
      </c>
      <c r="N134" s="111">
        <v>0</v>
      </c>
    </row>
    <row r="135" spans="1:14" ht="25.5" thickBot="1" x14ac:dyDescent="0.3">
      <c r="A135" s="111"/>
      <c r="B135" s="116" t="s">
        <v>254</v>
      </c>
      <c r="C135" s="113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</row>
    <row r="136" spans="1:14" ht="40" customHeight="1" thickBot="1" x14ac:dyDescent="0.3">
      <c r="A136" s="105" t="s">
        <v>175</v>
      </c>
      <c r="B136" s="106"/>
      <c r="C136" s="107">
        <v>2911001</v>
      </c>
      <c r="D136" s="107">
        <v>233195</v>
      </c>
      <c r="E136" s="107">
        <v>151777</v>
      </c>
      <c r="F136" s="107">
        <v>275908</v>
      </c>
      <c r="G136" s="107">
        <v>200485</v>
      </c>
      <c r="H136" s="107">
        <v>244781</v>
      </c>
      <c r="I136" s="107">
        <v>215315</v>
      </c>
      <c r="J136" s="107">
        <v>215831</v>
      </c>
      <c r="K136" s="107">
        <v>301488</v>
      </c>
      <c r="L136" s="107">
        <v>332003</v>
      </c>
      <c r="M136" s="107">
        <v>214817</v>
      </c>
      <c r="N136" s="107">
        <v>2385600</v>
      </c>
    </row>
    <row r="137" spans="1:14" ht="13" thickBot="1" x14ac:dyDescent="0.3">
      <c r="A137" s="108" t="s">
        <v>107</v>
      </c>
      <c r="B137" s="109"/>
      <c r="C137" s="108">
        <v>0</v>
      </c>
      <c r="D137" s="108">
        <v>0</v>
      </c>
      <c r="E137" s="108">
        <v>0</v>
      </c>
      <c r="F137" s="108">
        <v>0</v>
      </c>
      <c r="G137" s="110">
        <v>1928</v>
      </c>
      <c r="H137" s="110">
        <v>4763</v>
      </c>
      <c r="I137" s="110">
        <v>10603</v>
      </c>
      <c r="J137" s="110">
        <v>6066</v>
      </c>
      <c r="K137" s="110">
        <v>2357</v>
      </c>
      <c r="L137" s="110">
        <v>30403</v>
      </c>
      <c r="M137" s="110">
        <v>5822</v>
      </c>
      <c r="N137" s="110">
        <v>61942</v>
      </c>
    </row>
    <row r="138" spans="1:14" ht="13" thickBot="1" x14ac:dyDescent="0.3">
      <c r="A138" s="111"/>
      <c r="B138" s="112" t="s">
        <v>152</v>
      </c>
      <c r="C138" s="111"/>
      <c r="D138" s="111">
        <v>0</v>
      </c>
      <c r="E138" s="111">
        <v>0</v>
      </c>
      <c r="F138" s="111">
        <v>0</v>
      </c>
      <c r="G138" s="113">
        <v>1928</v>
      </c>
      <c r="H138" s="113">
        <v>4763</v>
      </c>
      <c r="I138" s="113">
        <v>10603</v>
      </c>
      <c r="J138" s="113">
        <v>6066</v>
      </c>
      <c r="K138" s="113">
        <v>2357</v>
      </c>
      <c r="L138" s="113">
        <v>3737</v>
      </c>
      <c r="M138" s="113">
        <v>3243</v>
      </c>
      <c r="N138" s="113">
        <v>32697</v>
      </c>
    </row>
    <row r="139" spans="1:14" ht="13" thickBot="1" x14ac:dyDescent="0.3">
      <c r="A139" s="111"/>
      <c r="B139" s="112" t="s">
        <v>141</v>
      </c>
      <c r="C139" s="111"/>
      <c r="D139" s="111">
        <v>0</v>
      </c>
      <c r="E139" s="111">
        <v>0</v>
      </c>
      <c r="F139" s="111">
        <v>0</v>
      </c>
      <c r="G139" s="111">
        <v>0</v>
      </c>
      <c r="H139" s="111">
        <v>0</v>
      </c>
      <c r="I139" s="111">
        <v>0</v>
      </c>
      <c r="J139" s="111">
        <v>0</v>
      </c>
      <c r="K139" s="111">
        <v>0</v>
      </c>
      <c r="L139" s="113">
        <v>26666</v>
      </c>
      <c r="M139" s="111">
        <v>0</v>
      </c>
      <c r="N139" s="113">
        <v>26666</v>
      </c>
    </row>
    <row r="140" spans="1:14" ht="13" thickBot="1" x14ac:dyDescent="0.3">
      <c r="A140" s="111"/>
      <c r="B140" s="112" t="s">
        <v>142</v>
      </c>
      <c r="C140" s="111"/>
      <c r="D140" s="111">
        <v>0</v>
      </c>
      <c r="E140" s="111">
        <v>0</v>
      </c>
      <c r="F140" s="111">
        <v>0</v>
      </c>
      <c r="G140" s="111">
        <v>0</v>
      </c>
      <c r="H140" s="111">
        <v>0</v>
      </c>
      <c r="I140" s="111">
        <v>0</v>
      </c>
      <c r="J140" s="111">
        <v>0</v>
      </c>
      <c r="K140" s="111">
        <v>0</v>
      </c>
      <c r="L140" s="111">
        <v>0</v>
      </c>
      <c r="M140" s="113">
        <v>2147</v>
      </c>
      <c r="N140" s="113">
        <v>2147</v>
      </c>
    </row>
    <row r="141" spans="1:14" ht="13" thickBot="1" x14ac:dyDescent="0.3">
      <c r="A141" s="111"/>
      <c r="B141" s="112" t="s">
        <v>146</v>
      </c>
      <c r="C141" s="111"/>
      <c r="D141" s="111">
        <v>0</v>
      </c>
      <c r="E141" s="111">
        <v>0</v>
      </c>
      <c r="F141" s="111">
        <v>0</v>
      </c>
      <c r="G141" s="111">
        <v>0</v>
      </c>
      <c r="H141" s="111">
        <v>0</v>
      </c>
      <c r="I141" s="111">
        <v>0</v>
      </c>
      <c r="J141" s="111">
        <v>0</v>
      </c>
      <c r="K141" s="111">
        <v>0</v>
      </c>
      <c r="L141" s="111">
        <v>0</v>
      </c>
      <c r="M141" s="111">
        <v>432</v>
      </c>
      <c r="N141" s="111">
        <v>432</v>
      </c>
    </row>
    <row r="142" spans="1:14" ht="13" thickBot="1" x14ac:dyDescent="0.3">
      <c r="A142" s="108" t="s">
        <v>106</v>
      </c>
      <c r="B142" s="109"/>
      <c r="C142" s="110">
        <v>2805383</v>
      </c>
      <c r="D142" s="110">
        <v>232806</v>
      </c>
      <c r="E142" s="110">
        <v>150848</v>
      </c>
      <c r="F142" s="110">
        <v>274337</v>
      </c>
      <c r="G142" s="110">
        <v>197819</v>
      </c>
      <c r="H142" s="110">
        <v>238858</v>
      </c>
      <c r="I142" s="110">
        <v>204499</v>
      </c>
      <c r="J142" s="110">
        <v>209593</v>
      </c>
      <c r="K142" s="110">
        <v>299007</v>
      </c>
      <c r="L142" s="110">
        <v>301600</v>
      </c>
      <c r="M142" s="110">
        <v>208881</v>
      </c>
      <c r="N142" s="110">
        <v>2318248</v>
      </c>
    </row>
    <row r="143" spans="1:14" ht="13" thickBot="1" x14ac:dyDescent="0.3">
      <c r="A143" s="111"/>
      <c r="B143" s="112" t="s">
        <v>147</v>
      </c>
      <c r="C143" s="111"/>
      <c r="D143" s="113">
        <v>144536</v>
      </c>
      <c r="E143" s="113">
        <v>88285</v>
      </c>
      <c r="F143" s="113">
        <v>102401</v>
      </c>
      <c r="G143" s="113">
        <v>88546</v>
      </c>
      <c r="H143" s="113">
        <v>104774</v>
      </c>
      <c r="I143" s="113">
        <v>116587</v>
      </c>
      <c r="J143" s="113">
        <v>121535</v>
      </c>
      <c r="K143" s="113">
        <v>240317</v>
      </c>
      <c r="L143" s="113">
        <v>196746</v>
      </c>
      <c r="M143" s="113">
        <v>77361</v>
      </c>
      <c r="N143" s="113">
        <v>1281088</v>
      </c>
    </row>
    <row r="144" spans="1:14" ht="13" thickBot="1" x14ac:dyDescent="0.3">
      <c r="A144" s="111"/>
      <c r="B144" s="112" t="s">
        <v>140</v>
      </c>
      <c r="C144" s="111"/>
      <c r="D144" s="113">
        <v>18523</v>
      </c>
      <c r="E144" s="113">
        <v>15824</v>
      </c>
      <c r="F144" s="113">
        <v>20284</v>
      </c>
      <c r="G144" s="113">
        <v>25607</v>
      </c>
      <c r="H144" s="113">
        <v>15037</v>
      </c>
      <c r="I144" s="113">
        <v>12840</v>
      </c>
      <c r="J144" s="113">
        <v>32012</v>
      </c>
      <c r="K144" s="113">
        <v>14735</v>
      </c>
      <c r="L144" s="113">
        <v>25724</v>
      </c>
      <c r="M144" s="113">
        <v>22411</v>
      </c>
      <c r="N144" s="113">
        <v>202997</v>
      </c>
    </row>
    <row r="145" spans="1:16" ht="13" thickBot="1" x14ac:dyDescent="0.3">
      <c r="A145" s="111"/>
      <c r="B145" s="112" t="s">
        <v>141</v>
      </c>
      <c r="C145" s="111"/>
      <c r="D145" s="113">
        <v>48420</v>
      </c>
      <c r="E145" s="113">
        <v>30326</v>
      </c>
      <c r="F145" s="113">
        <v>133256</v>
      </c>
      <c r="G145" s="113">
        <v>54774</v>
      </c>
      <c r="H145" s="113">
        <v>101983</v>
      </c>
      <c r="I145" s="113">
        <v>55827</v>
      </c>
      <c r="J145" s="113">
        <v>46344</v>
      </c>
      <c r="K145" s="113">
        <v>26982</v>
      </c>
      <c r="L145" s="113">
        <v>71203</v>
      </c>
      <c r="M145" s="113">
        <v>94158</v>
      </c>
      <c r="N145" s="113">
        <v>663273</v>
      </c>
    </row>
    <row r="146" spans="1:16" ht="13" thickBot="1" x14ac:dyDescent="0.3">
      <c r="A146" s="111"/>
      <c r="B146" s="112" t="s">
        <v>157</v>
      </c>
      <c r="C146" s="111"/>
      <c r="D146" s="113">
        <v>1292</v>
      </c>
      <c r="E146" s="111">
        <v>0</v>
      </c>
      <c r="F146" s="113">
        <v>3254</v>
      </c>
      <c r="G146" s="113">
        <v>7860</v>
      </c>
      <c r="H146" s="113">
        <v>3203</v>
      </c>
      <c r="I146" s="113">
        <v>1899</v>
      </c>
      <c r="J146" s="111">
        <v>0</v>
      </c>
      <c r="K146" s="113">
        <v>1952</v>
      </c>
      <c r="L146" s="111">
        <v>0</v>
      </c>
      <c r="M146" s="113">
        <v>4490</v>
      </c>
      <c r="N146" s="113">
        <v>23950</v>
      </c>
    </row>
    <row r="147" spans="1:16" ht="13" thickBot="1" x14ac:dyDescent="0.3">
      <c r="A147" s="111"/>
      <c r="B147" s="112" t="s">
        <v>142</v>
      </c>
      <c r="C147" s="111"/>
      <c r="D147" s="113">
        <v>20035</v>
      </c>
      <c r="E147" s="113">
        <v>16299</v>
      </c>
      <c r="F147" s="113">
        <v>15080</v>
      </c>
      <c r="G147" s="113">
        <v>21032</v>
      </c>
      <c r="H147" s="113">
        <v>13732</v>
      </c>
      <c r="I147" s="113">
        <v>17171</v>
      </c>
      <c r="J147" s="113">
        <v>9490</v>
      </c>
      <c r="K147" s="113">
        <v>14907</v>
      </c>
      <c r="L147" s="113">
        <v>7864</v>
      </c>
      <c r="M147" s="113">
        <v>10262</v>
      </c>
      <c r="N147" s="113">
        <v>145872</v>
      </c>
    </row>
    <row r="148" spans="1:16" ht="13" thickBot="1" x14ac:dyDescent="0.3">
      <c r="A148" s="111"/>
      <c r="B148" s="112" t="s">
        <v>150</v>
      </c>
      <c r="C148" s="111"/>
      <c r="D148" s="111">
        <v>0</v>
      </c>
      <c r="E148" s="111">
        <v>114</v>
      </c>
      <c r="F148" s="111">
        <v>62</v>
      </c>
      <c r="G148" s="111">
        <v>0</v>
      </c>
      <c r="H148" s="111">
        <v>129</v>
      </c>
      <c r="I148" s="111">
        <v>175</v>
      </c>
      <c r="J148" s="111">
        <v>130</v>
      </c>
      <c r="K148" s="111">
        <v>114</v>
      </c>
      <c r="L148" s="111">
        <v>0</v>
      </c>
      <c r="M148" s="111">
        <v>106</v>
      </c>
      <c r="N148" s="111">
        <v>830</v>
      </c>
    </row>
    <row r="149" spans="1:16" ht="13" thickBot="1" x14ac:dyDescent="0.3">
      <c r="A149" s="111"/>
      <c r="B149" s="112" t="s">
        <v>169</v>
      </c>
      <c r="C149" s="111"/>
      <c r="D149" s="111">
        <v>0</v>
      </c>
      <c r="E149" s="111">
        <v>0</v>
      </c>
      <c r="F149" s="111">
        <v>0</v>
      </c>
      <c r="G149" s="111">
        <v>0</v>
      </c>
      <c r="H149" s="111">
        <v>0</v>
      </c>
      <c r="I149" s="111">
        <v>0</v>
      </c>
      <c r="J149" s="111">
        <v>82</v>
      </c>
      <c r="K149" s="111">
        <v>0</v>
      </c>
      <c r="L149" s="111">
        <v>63</v>
      </c>
      <c r="M149" s="111">
        <v>93</v>
      </c>
      <c r="N149" s="111">
        <v>238</v>
      </c>
    </row>
    <row r="150" spans="1:16" ht="13" thickBot="1" x14ac:dyDescent="0.3">
      <c r="A150" s="108" t="s">
        <v>148</v>
      </c>
      <c r="B150" s="109"/>
      <c r="C150" s="108">
        <v>1</v>
      </c>
      <c r="D150" s="108">
        <v>0</v>
      </c>
      <c r="E150" s="108">
        <v>0</v>
      </c>
      <c r="F150" s="108">
        <v>0</v>
      </c>
      <c r="G150" s="108">
        <v>0</v>
      </c>
      <c r="H150" s="108">
        <v>0</v>
      </c>
      <c r="I150" s="108">
        <v>0</v>
      </c>
      <c r="J150" s="108">
        <v>0</v>
      </c>
      <c r="K150" s="108">
        <v>0</v>
      </c>
      <c r="L150" s="108">
        <v>0</v>
      </c>
      <c r="M150" s="108">
        <v>0</v>
      </c>
      <c r="N150" s="108">
        <v>0</v>
      </c>
    </row>
    <row r="151" spans="1:16" ht="13" thickBot="1" x14ac:dyDescent="0.3">
      <c r="A151" s="108" t="s">
        <v>105</v>
      </c>
      <c r="B151" s="109"/>
      <c r="C151" s="110">
        <v>105617</v>
      </c>
      <c r="D151" s="108">
        <v>389</v>
      </c>
      <c r="E151" s="108">
        <v>929</v>
      </c>
      <c r="F151" s="110">
        <v>1571</v>
      </c>
      <c r="G151" s="108">
        <v>738</v>
      </c>
      <c r="H151" s="110">
        <v>1160</v>
      </c>
      <c r="I151" s="108">
        <v>213</v>
      </c>
      <c r="J151" s="108">
        <v>172</v>
      </c>
      <c r="K151" s="108">
        <v>124</v>
      </c>
      <c r="L151" s="108">
        <v>0</v>
      </c>
      <c r="M151" s="108">
        <v>114</v>
      </c>
      <c r="N151" s="110">
        <v>5410</v>
      </c>
    </row>
    <row r="152" spans="1:16" ht="13" thickBot="1" x14ac:dyDescent="0.3">
      <c r="A152" s="111"/>
      <c r="B152" s="112" t="s">
        <v>171</v>
      </c>
      <c r="C152" s="113">
        <v>2000</v>
      </c>
      <c r="D152" s="111">
        <v>0</v>
      </c>
      <c r="E152" s="111">
        <v>0</v>
      </c>
      <c r="F152" s="111">
        <v>0</v>
      </c>
      <c r="G152" s="111">
        <v>0</v>
      </c>
      <c r="H152" s="111">
        <v>0</v>
      </c>
      <c r="I152" s="111">
        <v>0</v>
      </c>
      <c r="J152" s="111">
        <v>0</v>
      </c>
      <c r="K152" s="111">
        <v>0</v>
      </c>
      <c r="L152" s="111">
        <v>0</v>
      </c>
      <c r="M152" s="111">
        <v>0</v>
      </c>
      <c r="N152" s="111">
        <v>0</v>
      </c>
    </row>
    <row r="153" spans="1:16" ht="13" thickBot="1" x14ac:dyDescent="0.3">
      <c r="A153" s="111"/>
      <c r="B153" s="112" t="s">
        <v>245</v>
      </c>
      <c r="C153" s="113">
        <v>80000</v>
      </c>
      <c r="D153" s="111">
        <v>0</v>
      </c>
      <c r="E153" s="111">
        <v>0</v>
      </c>
      <c r="F153" s="111">
        <v>0</v>
      </c>
      <c r="G153" s="111">
        <v>0</v>
      </c>
      <c r="H153" s="111">
        <v>0</v>
      </c>
      <c r="I153" s="111">
        <v>0</v>
      </c>
      <c r="J153" s="111">
        <v>0</v>
      </c>
      <c r="K153" s="111">
        <v>0</v>
      </c>
      <c r="L153" s="111">
        <v>0</v>
      </c>
      <c r="M153" s="111">
        <v>0</v>
      </c>
      <c r="N153" s="111">
        <v>0</v>
      </c>
    </row>
    <row r="154" spans="1:16" ht="13" thickBot="1" x14ac:dyDescent="0.3">
      <c r="A154" s="111"/>
      <c r="B154" s="112" t="s">
        <v>146</v>
      </c>
      <c r="C154" s="113">
        <v>23617</v>
      </c>
      <c r="D154" s="111">
        <v>389</v>
      </c>
      <c r="E154" s="111">
        <v>929</v>
      </c>
      <c r="F154" s="113">
        <v>1571</v>
      </c>
      <c r="G154" s="111">
        <v>738</v>
      </c>
      <c r="H154" s="113">
        <v>1160</v>
      </c>
      <c r="I154" s="111">
        <v>213</v>
      </c>
      <c r="J154" s="111">
        <v>172</v>
      </c>
      <c r="K154" s="111">
        <v>124</v>
      </c>
      <c r="L154" s="111">
        <v>0</v>
      </c>
      <c r="M154" s="111">
        <v>114</v>
      </c>
      <c r="N154" s="113">
        <v>5410</v>
      </c>
    </row>
    <row r="155" spans="1:16" ht="13" thickBot="1" x14ac:dyDescent="0.3">
      <c r="A155" s="105" t="s">
        <v>176</v>
      </c>
      <c r="B155" s="106"/>
      <c r="C155" s="107">
        <v>12422889</v>
      </c>
      <c r="D155" s="107">
        <v>319542</v>
      </c>
      <c r="E155" s="107">
        <v>380993</v>
      </c>
      <c r="F155" s="107">
        <v>548470</v>
      </c>
      <c r="G155" s="107">
        <v>296616</v>
      </c>
      <c r="H155" s="107">
        <v>793973</v>
      </c>
      <c r="I155" s="107">
        <v>879741</v>
      </c>
      <c r="J155" s="107">
        <v>695028</v>
      </c>
      <c r="K155" s="107">
        <v>394263</v>
      </c>
      <c r="L155" s="107">
        <v>518512</v>
      </c>
      <c r="M155" s="107">
        <v>567268</v>
      </c>
      <c r="N155" s="107">
        <v>5394406</v>
      </c>
      <c r="O155" s="85"/>
      <c r="P155" s="85"/>
    </row>
    <row r="156" spans="1:16" ht="13" thickBot="1" x14ac:dyDescent="0.3">
      <c r="A156" s="108" t="s">
        <v>107</v>
      </c>
      <c r="B156" s="109"/>
      <c r="C156" s="110">
        <v>100000</v>
      </c>
      <c r="D156" s="110">
        <v>35014</v>
      </c>
      <c r="E156" s="110">
        <v>39222</v>
      </c>
      <c r="F156" s="110">
        <v>19794</v>
      </c>
      <c r="G156" s="108">
        <v>0</v>
      </c>
      <c r="H156" s="110">
        <v>304141</v>
      </c>
      <c r="I156" s="110">
        <v>655406</v>
      </c>
      <c r="J156" s="110">
        <v>617682</v>
      </c>
      <c r="K156" s="110">
        <v>331986</v>
      </c>
      <c r="L156" s="110">
        <v>452939</v>
      </c>
      <c r="M156" s="110">
        <v>539234</v>
      </c>
      <c r="N156" s="110">
        <v>2995418</v>
      </c>
    </row>
    <row r="157" spans="1:16" ht="13" thickBot="1" x14ac:dyDescent="0.3">
      <c r="A157" s="111"/>
      <c r="B157" s="112" t="s">
        <v>157</v>
      </c>
      <c r="C157" s="111"/>
      <c r="D157" s="111">
        <v>0</v>
      </c>
      <c r="E157" s="111">
        <v>0</v>
      </c>
      <c r="F157" s="111">
        <v>0</v>
      </c>
      <c r="G157" s="111">
        <v>0</v>
      </c>
      <c r="H157" s="113">
        <v>149314</v>
      </c>
      <c r="I157" s="113">
        <v>128621</v>
      </c>
      <c r="J157" s="113">
        <v>153129</v>
      </c>
      <c r="K157" s="113">
        <v>118486</v>
      </c>
      <c r="L157" s="113">
        <v>196036</v>
      </c>
      <c r="M157" s="113">
        <v>133940</v>
      </c>
      <c r="N157" s="113">
        <v>879526</v>
      </c>
    </row>
    <row r="158" spans="1:16" ht="13" thickBot="1" x14ac:dyDescent="0.3">
      <c r="A158" s="111"/>
      <c r="B158" s="112" t="s">
        <v>177</v>
      </c>
      <c r="C158" s="111"/>
      <c r="D158" s="113">
        <v>35014</v>
      </c>
      <c r="E158" s="113">
        <v>39222</v>
      </c>
      <c r="F158" s="113">
        <v>19794</v>
      </c>
      <c r="G158" s="111">
        <v>0</v>
      </c>
      <c r="H158" s="113">
        <v>20921</v>
      </c>
      <c r="I158" s="113">
        <v>30060</v>
      </c>
      <c r="J158" s="113">
        <v>16678</v>
      </c>
      <c r="K158" s="111">
        <v>0</v>
      </c>
      <c r="L158" s="113">
        <v>16200</v>
      </c>
      <c r="M158" s="113">
        <v>20640</v>
      </c>
      <c r="N158" s="113">
        <v>198529</v>
      </c>
    </row>
    <row r="159" spans="1:16" ht="13" thickBot="1" x14ac:dyDescent="0.3">
      <c r="A159" s="111"/>
      <c r="B159" s="112" t="s">
        <v>144</v>
      </c>
      <c r="C159" s="111"/>
      <c r="D159" s="111">
        <v>0</v>
      </c>
      <c r="E159" s="111">
        <v>0</v>
      </c>
      <c r="F159" s="111">
        <v>0</v>
      </c>
      <c r="G159" s="111">
        <v>0</v>
      </c>
      <c r="H159" s="111">
        <v>0</v>
      </c>
      <c r="I159" s="113">
        <v>208280</v>
      </c>
      <c r="J159" s="113">
        <v>253220</v>
      </c>
      <c r="K159" s="113">
        <v>44080</v>
      </c>
      <c r="L159" s="113">
        <v>24300</v>
      </c>
      <c r="M159" s="113">
        <v>38700</v>
      </c>
      <c r="N159" s="113">
        <v>568580</v>
      </c>
    </row>
    <row r="160" spans="1:16" ht="25.5" thickBot="1" x14ac:dyDescent="0.3">
      <c r="A160" s="111"/>
      <c r="B160" s="112" t="s">
        <v>253</v>
      </c>
      <c r="C160" s="111"/>
      <c r="D160" s="111">
        <v>0</v>
      </c>
      <c r="E160" s="111">
        <v>0</v>
      </c>
      <c r="F160" s="111">
        <v>0</v>
      </c>
      <c r="G160" s="111">
        <v>0</v>
      </c>
      <c r="H160" s="111">
        <v>0</v>
      </c>
      <c r="I160" s="111">
        <v>0</v>
      </c>
      <c r="J160" s="111">
        <v>0</v>
      </c>
      <c r="K160" s="111">
        <v>0</v>
      </c>
      <c r="L160" s="111">
        <v>0</v>
      </c>
      <c r="M160" s="113">
        <v>1296</v>
      </c>
      <c r="N160" s="113">
        <v>1296</v>
      </c>
    </row>
    <row r="161" spans="1:14" ht="13" thickBot="1" x14ac:dyDescent="0.3">
      <c r="A161" s="111"/>
      <c r="B161" s="112" t="s">
        <v>146</v>
      </c>
      <c r="C161" s="111"/>
      <c r="D161" s="111">
        <v>0</v>
      </c>
      <c r="E161" s="111">
        <v>0</v>
      </c>
      <c r="F161" s="111">
        <v>0</v>
      </c>
      <c r="G161" s="111">
        <v>0</v>
      </c>
      <c r="H161" s="113">
        <v>133906</v>
      </c>
      <c r="I161" s="113">
        <v>288445</v>
      </c>
      <c r="J161" s="113">
        <v>194655</v>
      </c>
      <c r="K161" s="113">
        <v>169420</v>
      </c>
      <c r="L161" s="113">
        <v>216403</v>
      </c>
      <c r="M161" s="113">
        <v>344658</v>
      </c>
      <c r="N161" s="113">
        <v>1347487</v>
      </c>
    </row>
    <row r="162" spans="1:14" ht="13" thickBot="1" x14ac:dyDescent="0.3">
      <c r="A162" s="108" t="s">
        <v>106</v>
      </c>
      <c r="B162" s="109"/>
      <c r="C162" s="110">
        <v>417052</v>
      </c>
      <c r="D162" s="110">
        <v>23297</v>
      </c>
      <c r="E162" s="110">
        <v>25623</v>
      </c>
      <c r="F162" s="110">
        <v>20169</v>
      </c>
      <c r="G162" s="110">
        <v>67986</v>
      </c>
      <c r="H162" s="110">
        <v>44173</v>
      </c>
      <c r="I162" s="108">
        <v>0</v>
      </c>
      <c r="J162" s="110">
        <v>26089</v>
      </c>
      <c r="K162" s="110">
        <v>27920</v>
      </c>
      <c r="L162" s="110">
        <v>19278</v>
      </c>
      <c r="M162" s="110">
        <v>13748</v>
      </c>
      <c r="N162" s="110">
        <v>268283</v>
      </c>
    </row>
    <row r="163" spans="1:14" ht="13" thickBot="1" x14ac:dyDescent="0.3">
      <c r="A163" s="111"/>
      <c r="B163" s="112" t="s">
        <v>157</v>
      </c>
      <c r="C163" s="111"/>
      <c r="D163" s="113">
        <v>23297</v>
      </c>
      <c r="E163" s="113">
        <v>25623</v>
      </c>
      <c r="F163" s="113">
        <v>20169</v>
      </c>
      <c r="G163" s="113">
        <v>67986</v>
      </c>
      <c r="H163" s="113">
        <v>44173</v>
      </c>
      <c r="I163" s="111">
        <v>0</v>
      </c>
      <c r="J163" s="113">
        <v>26089</v>
      </c>
      <c r="K163" s="113">
        <v>27920</v>
      </c>
      <c r="L163" s="113">
        <v>19278</v>
      </c>
      <c r="M163" s="113">
        <v>13748</v>
      </c>
      <c r="N163" s="113">
        <v>268283</v>
      </c>
    </row>
    <row r="164" spans="1:14" ht="13" thickBot="1" x14ac:dyDescent="0.3">
      <c r="A164" s="108" t="s">
        <v>148</v>
      </c>
      <c r="B164" s="109"/>
      <c r="C164" s="110">
        <v>139889</v>
      </c>
      <c r="D164" s="110">
        <v>80367</v>
      </c>
      <c r="E164" s="110">
        <v>35610</v>
      </c>
      <c r="F164" s="110">
        <v>9500</v>
      </c>
      <c r="G164" s="108">
        <v>0</v>
      </c>
      <c r="H164" s="110">
        <v>1076</v>
      </c>
      <c r="I164" s="108">
        <v>0</v>
      </c>
      <c r="J164" s="108">
        <v>0</v>
      </c>
      <c r="K164" s="108">
        <v>0</v>
      </c>
      <c r="L164" s="108">
        <v>0</v>
      </c>
      <c r="M164" s="108">
        <v>0</v>
      </c>
      <c r="N164" s="110">
        <v>126553</v>
      </c>
    </row>
    <row r="165" spans="1:14" ht="13" thickBot="1" x14ac:dyDescent="0.3">
      <c r="A165" s="111"/>
      <c r="B165" s="112" t="s">
        <v>177</v>
      </c>
      <c r="C165" s="111"/>
      <c r="D165" s="113">
        <v>80367</v>
      </c>
      <c r="E165" s="113">
        <v>35610</v>
      </c>
      <c r="F165" s="113">
        <v>9500</v>
      </c>
      <c r="G165" s="111">
        <v>0</v>
      </c>
      <c r="H165" s="113">
        <v>1076</v>
      </c>
      <c r="I165" s="111">
        <v>0</v>
      </c>
      <c r="J165" s="111">
        <v>0</v>
      </c>
      <c r="K165" s="111">
        <v>0</v>
      </c>
      <c r="L165" s="111">
        <v>0</v>
      </c>
      <c r="M165" s="111">
        <v>0</v>
      </c>
      <c r="N165" s="113">
        <v>126553</v>
      </c>
    </row>
    <row r="166" spans="1:14" ht="13" thickBot="1" x14ac:dyDescent="0.3">
      <c r="A166" s="108" t="s">
        <v>105</v>
      </c>
      <c r="B166" s="109"/>
      <c r="C166" s="110">
        <v>11765948</v>
      </c>
      <c r="D166" s="110">
        <v>180864</v>
      </c>
      <c r="E166" s="110">
        <v>280538</v>
      </c>
      <c r="F166" s="110">
        <v>499007</v>
      </c>
      <c r="G166" s="110">
        <v>228630</v>
      </c>
      <c r="H166" s="110">
        <v>444583</v>
      </c>
      <c r="I166" s="110">
        <v>224335</v>
      </c>
      <c r="J166" s="110">
        <v>51257</v>
      </c>
      <c r="K166" s="110">
        <v>34357</v>
      </c>
      <c r="L166" s="110">
        <v>46295</v>
      </c>
      <c r="M166" s="110">
        <v>14286</v>
      </c>
      <c r="N166" s="110">
        <v>2004152</v>
      </c>
    </row>
    <row r="167" spans="1:14" ht="13" thickBot="1" x14ac:dyDescent="0.3">
      <c r="A167" s="111"/>
      <c r="B167" s="112" t="s">
        <v>151</v>
      </c>
      <c r="C167" s="113">
        <v>2450000</v>
      </c>
      <c r="D167" s="111">
        <v>0</v>
      </c>
      <c r="E167" s="111">
        <v>0</v>
      </c>
      <c r="F167" s="113">
        <v>99775</v>
      </c>
      <c r="G167" s="113">
        <v>113697</v>
      </c>
      <c r="H167" s="113">
        <v>378160</v>
      </c>
      <c r="I167" s="113">
        <v>118260</v>
      </c>
      <c r="J167" s="113">
        <v>16200</v>
      </c>
      <c r="K167" s="113">
        <v>16200</v>
      </c>
      <c r="L167" s="111">
        <v>0</v>
      </c>
      <c r="M167" s="111">
        <v>0</v>
      </c>
      <c r="N167" s="113">
        <v>742292</v>
      </c>
    </row>
    <row r="168" spans="1:14" ht="13" thickBot="1" x14ac:dyDescent="0.3">
      <c r="A168" s="111"/>
      <c r="B168" s="112" t="s">
        <v>245</v>
      </c>
      <c r="C168" s="113">
        <v>220000</v>
      </c>
      <c r="D168" s="111">
        <v>0</v>
      </c>
      <c r="E168" s="111">
        <v>0</v>
      </c>
      <c r="F168" s="111">
        <v>0</v>
      </c>
      <c r="G168" s="111">
        <v>0</v>
      </c>
      <c r="H168" s="111">
        <v>0</v>
      </c>
      <c r="I168" s="111">
        <v>0</v>
      </c>
      <c r="J168" s="111">
        <v>0</v>
      </c>
      <c r="K168" s="111">
        <v>0</v>
      </c>
      <c r="L168" s="111">
        <v>0</v>
      </c>
      <c r="M168" s="111">
        <v>0</v>
      </c>
      <c r="N168" s="111">
        <v>0</v>
      </c>
    </row>
    <row r="169" spans="1:14" ht="13" thickBot="1" x14ac:dyDescent="0.3">
      <c r="A169" s="111"/>
      <c r="B169" s="112" t="s">
        <v>244</v>
      </c>
      <c r="C169" s="113">
        <v>8200000</v>
      </c>
      <c r="D169" s="113">
        <v>48600</v>
      </c>
      <c r="E169" s="113">
        <v>146242</v>
      </c>
      <c r="F169" s="113">
        <v>277640</v>
      </c>
      <c r="G169" s="111">
        <v>0</v>
      </c>
      <c r="H169" s="111">
        <v>0</v>
      </c>
      <c r="I169" s="111">
        <v>0</v>
      </c>
      <c r="J169" s="111">
        <v>0</v>
      </c>
      <c r="K169" s="111">
        <v>0</v>
      </c>
      <c r="L169" s="111">
        <v>0</v>
      </c>
      <c r="M169" s="111">
        <v>0</v>
      </c>
      <c r="N169" s="113">
        <v>472482</v>
      </c>
    </row>
    <row r="170" spans="1:14" ht="13" thickBot="1" x14ac:dyDescent="0.3">
      <c r="A170" s="111"/>
      <c r="B170" s="112" t="s">
        <v>146</v>
      </c>
      <c r="C170" s="113">
        <v>895948</v>
      </c>
      <c r="D170" s="113">
        <v>132264</v>
      </c>
      <c r="E170" s="113">
        <v>134296</v>
      </c>
      <c r="F170" s="113">
        <v>121592</v>
      </c>
      <c r="G170" s="113">
        <v>114933</v>
      </c>
      <c r="H170" s="113">
        <v>66423</v>
      </c>
      <c r="I170" s="113">
        <v>106075</v>
      </c>
      <c r="J170" s="113">
        <v>35057</v>
      </c>
      <c r="K170" s="113">
        <v>18157</v>
      </c>
      <c r="L170" s="113">
        <v>46295</v>
      </c>
      <c r="M170" s="113">
        <v>14286</v>
      </c>
      <c r="N170" s="113">
        <v>789378</v>
      </c>
    </row>
    <row r="171" spans="1:14" ht="45" customHeight="1" thickBot="1" x14ac:dyDescent="0.3">
      <c r="A171" s="105" t="s">
        <v>178</v>
      </c>
      <c r="B171" s="106"/>
      <c r="C171" s="107">
        <v>3522556</v>
      </c>
      <c r="D171" s="107">
        <v>14880</v>
      </c>
      <c r="E171" s="106">
        <v>0</v>
      </c>
      <c r="F171" s="106">
        <v>0</v>
      </c>
      <c r="G171" s="107">
        <v>18000</v>
      </c>
      <c r="H171" s="106">
        <v>0</v>
      </c>
      <c r="I171" s="106">
        <v>0</v>
      </c>
      <c r="J171" s="107">
        <v>14100</v>
      </c>
      <c r="K171" s="106">
        <v>0</v>
      </c>
      <c r="L171" s="107">
        <v>18520</v>
      </c>
      <c r="M171" s="106">
        <v>0</v>
      </c>
      <c r="N171" s="107">
        <v>65500</v>
      </c>
    </row>
    <row r="172" spans="1:14" ht="13" thickBot="1" x14ac:dyDescent="0.3">
      <c r="A172" s="108" t="s">
        <v>107</v>
      </c>
      <c r="B172" s="109"/>
      <c r="C172" s="108">
        <v>0</v>
      </c>
      <c r="D172" s="108">
        <v>0</v>
      </c>
      <c r="E172" s="108">
        <v>0</v>
      </c>
      <c r="F172" s="108">
        <v>0</v>
      </c>
      <c r="G172" s="108">
        <v>0</v>
      </c>
      <c r="H172" s="108">
        <v>0</v>
      </c>
      <c r="I172" s="108">
        <v>0</v>
      </c>
      <c r="J172" s="108">
        <v>0</v>
      </c>
      <c r="K172" s="108">
        <v>0</v>
      </c>
      <c r="L172" s="108">
        <v>0</v>
      </c>
      <c r="M172" s="108">
        <v>0</v>
      </c>
      <c r="N172" s="108">
        <v>0</v>
      </c>
    </row>
    <row r="173" spans="1:14" ht="13" thickBot="1" x14ac:dyDescent="0.3">
      <c r="A173" s="108" t="s">
        <v>106</v>
      </c>
      <c r="B173" s="109"/>
      <c r="C173" s="110">
        <v>354000</v>
      </c>
      <c r="D173" s="108">
        <v>0</v>
      </c>
      <c r="E173" s="108">
        <v>0</v>
      </c>
      <c r="F173" s="108">
        <v>0</v>
      </c>
      <c r="G173" s="108">
        <v>0</v>
      </c>
      <c r="H173" s="108">
        <v>0</v>
      </c>
      <c r="I173" s="108">
        <v>0</v>
      </c>
      <c r="J173" s="108">
        <v>0</v>
      </c>
      <c r="K173" s="108">
        <v>0</v>
      </c>
      <c r="L173" s="108">
        <v>0</v>
      </c>
      <c r="M173" s="108">
        <v>0</v>
      </c>
      <c r="N173" s="108">
        <v>0</v>
      </c>
    </row>
    <row r="174" spans="1:14" ht="13" thickBot="1" x14ac:dyDescent="0.3">
      <c r="A174" s="108" t="s">
        <v>148</v>
      </c>
      <c r="B174" s="109"/>
      <c r="C174" s="110">
        <v>168556</v>
      </c>
      <c r="D174" s="110">
        <v>14880</v>
      </c>
      <c r="E174" s="108">
        <v>0</v>
      </c>
      <c r="F174" s="108">
        <v>0</v>
      </c>
      <c r="G174" s="110">
        <v>18000</v>
      </c>
      <c r="H174" s="108">
        <v>0</v>
      </c>
      <c r="I174" s="108">
        <v>0</v>
      </c>
      <c r="J174" s="110">
        <v>14100</v>
      </c>
      <c r="K174" s="108">
        <v>0</v>
      </c>
      <c r="L174" s="110">
        <v>18520</v>
      </c>
      <c r="M174" s="108">
        <v>0</v>
      </c>
      <c r="N174" s="110">
        <v>65500</v>
      </c>
    </row>
    <row r="175" spans="1:14" ht="13" thickBot="1" x14ac:dyDescent="0.3">
      <c r="A175" s="111"/>
      <c r="B175" s="112" t="s">
        <v>156</v>
      </c>
      <c r="C175" s="111"/>
      <c r="D175" s="113">
        <v>14880</v>
      </c>
      <c r="E175" s="111">
        <v>0</v>
      </c>
      <c r="F175" s="111">
        <v>0</v>
      </c>
      <c r="G175" s="113">
        <v>18000</v>
      </c>
      <c r="H175" s="111">
        <v>0</v>
      </c>
      <c r="I175" s="111">
        <v>0</v>
      </c>
      <c r="J175" s="113">
        <v>14100</v>
      </c>
      <c r="K175" s="111">
        <v>0</v>
      </c>
      <c r="L175" s="113">
        <v>18520</v>
      </c>
      <c r="M175" s="111">
        <v>0</v>
      </c>
      <c r="N175" s="113">
        <v>65500</v>
      </c>
    </row>
    <row r="176" spans="1:14" ht="13" thickBot="1" x14ac:dyDescent="0.3">
      <c r="A176" s="108" t="s">
        <v>105</v>
      </c>
      <c r="B176" s="109"/>
      <c r="C176" s="110">
        <v>3000000</v>
      </c>
      <c r="D176" s="108">
        <v>0</v>
      </c>
      <c r="E176" s="108">
        <v>0</v>
      </c>
      <c r="F176" s="108">
        <v>0</v>
      </c>
      <c r="G176" s="108">
        <v>0</v>
      </c>
      <c r="H176" s="108">
        <v>0</v>
      </c>
      <c r="I176" s="108">
        <v>0</v>
      </c>
      <c r="J176" s="108">
        <v>0</v>
      </c>
      <c r="K176" s="108">
        <v>0</v>
      </c>
      <c r="L176" s="108">
        <v>0</v>
      </c>
      <c r="M176" s="108">
        <v>0</v>
      </c>
      <c r="N176" s="108">
        <v>0</v>
      </c>
    </row>
    <row r="177" spans="1:14" ht="13" thickBot="1" x14ac:dyDescent="0.3">
      <c r="A177" s="111"/>
      <c r="B177" s="112" t="s">
        <v>240</v>
      </c>
      <c r="C177" s="113">
        <v>1000000</v>
      </c>
      <c r="D177" s="111">
        <v>0</v>
      </c>
      <c r="E177" s="111">
        <v>0</v>
      </c>
      <c r="F177" s="111">
        <v>0</v>
      </c>
      <c r="G177" s="111">
        <v>0</v>
      </c>
      <c r="H177" s="111">
        <v>0</v>
      </c>
      <c r="I177" s="111">
        <v>0</v>
      </c>
      <c r="J177" s="111">
        <v>0</v>
      </c>
      <c r="K177" s="111">
        <v>0</v>
      </c>
      <c r="L177" s="111">
        <v>0</v>
      </c>
      <c r="M177" s="111">
        <v>0</v>
      </c>
      <c r="N177" s="111">
        <v>0</v>
      </c>
    </row>
    <row r="178" spans="1:14" ht="13" thickBot="1" x14ac:dyDescent="0.3">
      <c r="A178" s="111"/>
      <c r="B178" s="112" t="s">
        <v>144</v>
      </c>
      <c r="C178" s="113">
        <v>2000000</v>
      </c>
      <c r="D178" s="111">
        <v>0</v>
      </c>
      <c r="E178" s="111">
        <v>0</v>
      </c>
      <c r="F178" s="111">
        <v>0</v>
      </c>
      <c r="G178" s="111">
        <v>0</v>
      </c>
      <c r="H178" s="111">
        <v>0</v>
      </c>
      <c r="I178" s="111">
        <v>0</v>
      </c>
      <c r="J178" s="111">
        <v>0</v>
      </c>
      <c r="K178" s="111">
        <v>0</v>
      </c>
      <c r="L178" s="111">
        <v>0</v>
      </c>
      <c r="M178" s="111">
        <v>0</v>
      </c>
      <c r="N178" s="111">
        <v>0</v>
      </c>
    </row>
    <row r="179" spans="1:14" ht="55" customHeight="1" thickBot="1" x14ac:dyDescent="0.3">
      <c r="A179" s="105" t="s">
        <v>179</v>
      </c>
      <c r="B179" s="106"/>
      <c r="C179" s="107">
        <v>6816402</v>
      </c>
      <c r="D179" s="107">
        <v>238490</v>
      </c>
      <c r="E179" s="107">
        <v>307378</v>
      </c>
      <c r="F179" s="107">
        <v>509769</v>
      </c>
      <c r="G179" s="107">
        <v>830214</v>
      </c>
      <c r="H179" s="107">
        <v>647216</v>
      </c>
      <c r="I179" s="107">
        <v>687869</v>
      </c>
      <c r="J179" s="107">
        <v>435708</v>
      </c>
      <c r="K179" s="107">
        <v>623840</v>
      </c>
      <c r="L179" s="107">
        <v>700655</v>
      </c>
      <c r="M179" s="107">
        <v>391325</v>
      </c>
      <c r="N179" s="107">
        <v>5372464</v>
      </c>
    </row>
    <row r="180" spans="1:14" ht="13" thickBot="1" x14ac:dyDescent="0.3">
      <c r="A180" s="108" t="s">
        <v>107</v>
      </c>
      <c r="B180" s="109"/>
      <c r="C180" s="108">
        <v>0</v>
      </c>
      <c r="D180" s="108">
        <v>0</v>
      </c>
      <c r="E180" s="108">
        <v>0</v>
      </c>
      <c r="F180" s="108">
        <v>0</v>
      </c>
      <c r="G180" s="108">
        <v>0</v>
      </c>
      <c r="H180" s="108">
        <v>0</v>
      </c>
      <c r="I180" s="108">
        <v>0</v>
      </c>
      <c r="J180" s="110">
        <v>53598</v>
      </c>
      <c r="K180" s="110">
        <v>167868</v>
      </c>
      <c r="L180" s="110">
        <v>46003</v>
      </c>
      <c r="M180" s="110">
        <v>27010</v>
      </c>
      <c r="N180" s="110">
        <v>294479</v>
      </c>
    </row>
    <row r="181" spans="1:14" ht="13" thickBot="1" x14ac:dyDescent="0.3">
      <c r="A181" s="111"/>
      <c r="B181" s="112" t="s">
        <v>164</v>
      </c>
      <c r="C181" s="111"/>
      <c r="D181" s="111">
        <v>0</v>
      </c>
      <c r="E181" s="111">
        <v>0</v>
      </c>
      <c r="F181" s="111">
        <v>0</v>
      </c>
      <c r="G181" s="111">
        <v>0</v>
      </c>
      <c r="H181" s="111">
        <v>0</v>
      </c>
      <c r="I181" s="111">
        <v>0</v>
      </c>
      <c r="J181" s="111">
        <v>0</v>
      </c>
      <c r="K181" s="113">
        <v>8769</v>
      </c>
      <c r="L181" s="111">
        <v>0</v>
      </c>
      <c r="M181" s="111">
        <v>0</v>
      </c>
      <c r="N181" s="113">
        <v>8769</v>
      </c>
    </row>
    <row r="182" spans="1:14" ht="13" thickBot="1" x14ac:dyDescent="0.3">
      <c r="A182" s="111"/>
      <c r="B182" s="112" t="s">
        <v>165</v>
      </c>
      <c r="C182" s="111"/>
      <c r="D182" s="111">
        <v>0</v>
      </c>
      <c r="E182" s="111">
        <v>0</v>
      </c>
      <c r="F182" s="111">
        <v>0</v>
      </c>
      <c r="G182" s="111">
        <v>0</v>
      </c>
      <c r="H182" s="111">
        <v>0</v>
      </c>
      <c r="I182" s="111">
        <v>0</v>
      </c>
      <c r="J182" s="111">
        <v>0</v>
      </c>
      <c r="K182" s="111">
        <v>0</v>
      </c>
      <c r="L182" s="113">
        <v>22471</v>
      </c>
      <c r="M182" s="111">
        <v>0</v>
      </c>
      <c r="N182" s="113">
        <v>22471</v>
      </c>
    </row>
    <row r="183" spans="1:14" ht="13" thickBot="1" x14ac:dyDescent="0.3">
      <c r="A183" s="111"/>
      <c r="B183" s="112" t="s">
        <v>141</v>
      </c>
      <c r="C183" s="111"/>
      <c r="D183" s="111">
        <v>0</v>
      </c>
      <c r="E183" s="111">
        <v>0</v>
      </c>
      <c r="F183" s="111">
        <v>0</v>
      </c>
      <c r="G183" s="111">
        <v>0</v>
      </c>
      <c r="H183" s="111">
        <v>0</v>
      </c>
      <c r="I183" s="111">
        <v>0</v>
      </c>
      <c r="J183" s="111">
        <v>0</v>
      </c>
      <c r="K183" s="111">
        <v>0</v>
      </c>
      <c r="L183" s="111">
        <v>0</v>
      </c>
      <c r="M183" s="113">
        <v>4860</v>
      </c>
      <c r="N183" s="113">
        <v>4860</v>
      </c>
    </row>
    <row r="184" spans="1:14" ht="13" thickBot="1" x14ac:dyDescent="0.3">
      <c r="A184" s="111"/>
      <c r="B184" s="112" t="s">
        <v>150</v>
      </c>
      <c r="C184" s="111"/>
      <c r="D184" s="111">
        <v>0</v>
      </c>
      <c r="E184" s="111">
        <v>0</v>
      </c>
      <c r="F184" s="111">
        <v>0</v>
      </c>
      <c r="G184" s="111">
        <v>0</v>
      </c>
      <c r="H184" s="111">
        <v>0</v>
      </c>
      <c r="I184" s="111">
        <v>0</v>
      </c>
      <c r="J184" s="113">
        <v>53598</v>
      </c>
      <c r="K184" s="113">
        <v>143465</v>
      </c>
      <c r="L184" s="113">
        <v>23401</v>
      </c>
      <c r="M184" s="113">
        <v>22150</v>
      </c>
      <c r="N184" s="113">
        <v>242614</v>
      </c>
    </row>
    <row r="185" spans="1:14" ht="13" thickBot="1" x14ac:dyDescent="0.3">
      <c r="A185" s="111"/>
      <c r="B185" s="112" t="s">
        <v>173</v>
      </c>
      <c r="C185" s="111"/>
      <c r="D185" s="111">
        <v>0</v>
      </c>
      <c r="E185" s="111">
        <v>0</v>
      </c>
      <c r="F185" s="111">
        <v>0</v>
      </c>
      <c r="G185" s="111">
        <v>0</v>
      </c>
      <c r="H185" s="111">
        <v>0</v>
      </c>
      <c r="I185" s="111">
        <v>0</v>
      </c>
      <c r="J185" s="111">
        <v>0</v>
      </c>
      <c r="K185" s="113">
        <v>15634</v>
      </c>
      <c r="L185" s="111">
        <v>131</v>
      </c>
      <c r="M185" s="111">
        <v>0</v>
      </c>
      <c r="N185" s="113">
        <v>15765</v>
      </c>
    </row>
    <row r="186" spans="1:14" ht="13" thickBot="1" x14ac:dyDescent="0.3">
      <c r="A186" s="108" t="s">
        <v>106</v>
      </c>
      <c r="B186" s="109"/>
      <c r="C186" s="110">
        <v>6389000</v>
      </c>
      <c r="D186" s="110">
        <v>238490</v>
      </c>
      <c r="E186" s="110">
        <v>307378</v>
      </c>
      <c r="F186" s="110">
        <v>509769</v>
      </c>
      <c r="G186" s="110">
        <v>830214</v>
      </c>
      <c r="H186" s="110">
        <v>647165</v>
      </c>
      <c r="I186" s="110">
        <v>687869</v>
      </c>
      <c r="J186" s="110">
        <v>382110</v>
      </c>
      <c r="K186" s="110">
        <v>455972</v>
      </c>
      <c r="L186" s="110">
        <v>654652</v>
      </c>
      <c r="M186" s="110">
        <v>364315</v>
      </c>
      <c r="N186" s="110">
        <v>5077934</v>
      </c>
    </row>
    <row r="187" spans="1:14" ht="13" thickBot="1" x14ac:dyDescent="0.3">
      <c r="A187" s="111"/>
      <c r="B187" s="112" t="s">
        <v>161</v>
      </c>
      <c r="C187" s="111"/>
      <c r="D187" s="111">
        <v>0</v>
      </c>
      <c r="E187" s="111">
        <v>325</v>
      </c>
      <c r="F187" s="111">
        <v>502</v>
      </c>
      <c r="G187" s="111">
        <v>301</v>
      </c>
      <c r="H187" s="111">
        <v>280</v>
      </c>
      <c r="I187" s="111">
        <v>0</v>
      </c>
      <c r="J187" s="111">
        <v>0</v>
      </c>
      <c r="K187" s="111">
        <v>108</v>
      </c>
      <c r="L187" s="111">
        <v>0</v>
      </c>
      <c r="M187" s="111">
        <v>0</v>
      </c>
      <c r="N187" s="113">
        <v>1516</v>
      </c>
    </row>
    <row r="188" spans="1:14" ht="13" thickBot="1" x14ac:dyDescent="0.3">
      <c r="A188" s="111"/>
      <c r="B188" s="112" t="s">
        <v>147</v>
      </c>
      <c r="C188" s="111"/>
      <c r="D188" s="111">
        <v>0</v>
      </c>
      <c r="E188" s="111">
        <v>0</v>
      </c>
      <c r="F188" s="111">
        <v>0</v>
      </c>
      <c r="G188" s="113">
        <v>2700</v>
      </c>
      <c r="H188" s="111">
        <v>0</v>
      </c>
      <c r="I188" s="111">
        <v>0</v>
      </c>
      <c r="J188" s="111">
        <v>0</v>
      </c>
      <c r="K188" s="111">
        <v>0</v>
      </c>
      <c r="L188" s="111">
        <v>0</v>
      </c>
      <c r="M188" s="111">
        <v>0</v>
      </c>
      <c r="N188" s="113">
        <v>2700</v>
      </c>
    </row>
    <row r="189" spans="1:14" ht="13" thickBot="1" x14ac:dyDescent="0.3">
      <c r="A189" s="111"/>
      <c r="B189" s="112" t="s">
        <v>164</v>
      </c>
      <c r="C189" s="111"/>
      <c r="D189" s="113">
        <v>5460</v>
      </c>
      <c r="E189" s="113">
        <v>1375</v>
      </c>
      <c r="F189" s="113">
        <v>15046</v>
      </c>
      <c r="G189" s="111">
        <v>0</v>
      </c>
      <c r="H189" s="113">
        <v>4755</v>
      </c>
      <c r="I189" s="111">
        <v>0</v>
      </c>
      <c r="J189" s="111">
        <v>0</v>
      </c>
      <c r="K189" s="113">
        <v>3180</v>
      </c>
      <c r="L189" s="113">
        <v>5411</v>
      </c>
      <c r="M189" s="111">
        <v>0</v>
      </c>
      <c r="N189" s="113">
        <v>35227</v>
      </c>
    </row>
    <row r="190" spans="1:14" ht="13" thickBot="1" x14ac:dyDescent="0.3">
      <c r="A190" s="111"/>
      <c r="B190" s="112" t="s">
        <v>165</v>
      </c>
      <c r="C190" s="111"/>
      <c r="D190" s="113">
        <v>8996</v>
      </c>
      <c r="E190" s="111">
        <v>0</v>
      </c>
      <c r="F190" s="113">
        <v>14293</v>
      </c>
      <c r="G190" s="111">
        <v>0</v>
      </c>
      <c r="H190" s="111">
        <v>0</v>
      </c>
      <c r="I190" s="113">
        <v>1391</v>
      </c>
      <c r="J190" s="111">
        <v>0</v>
      </c>
      <c r="K190" s="113">
        <v>24145</v>
      </c>
      <c r="L190" s="113">
        <v>6045</v>
      </c>
      <c r="M190" s="113">
        <v>1706</v>
      </c>
      <c r="N190" s="113">
        <v>56576</v>
      </c>
    </row>
    <row r="191" spans="1:14" ht="13" thickBot="1" x14ac:dyDescent="0.3">
      <c r="A191" s="111"/>
      <c r="B191" s="112" t="s">
        <v>140</v>
      </c>
      <c r="C191" s="111"/>
      <c r="D191" s="111">
        <v>0</v>
      </c>
      <c r="E191" s="111">
        <v>0</v>
      </c>
      <c r="F191" s="111">
        <v>0</v>
      </c>
      <c r="G191" s="111">
        <v>0</v>
      </c>
      <c r="H191" s="111">
        <v>0</v>
      </c>
      <c r="I191" s="111">
        <v>0</v>
      </c>
      <c r="J191" s="111">
        <v>0</v>
      </c>
      <c r="K191" s="113">
        <v>1627</v>
      </c>
      <c r="L191" s="111">
        <v>0</v>
      </c>
      <c r="M191" s="111">
        <v>0</v>
      </c>
      <c r="N191" s="113">
        <v>1627</v>
      </c>
    </row>
    <row r="192" spans="1:14" ht="13" thickBot="1" x14ac:dyDescent="0.3">
      <c r="A192" s="111"/>
      <c r="B192" s="112" t="s">
        <v>141</v>
      </c>
      <c r="C192" s="111"/>
      <c r="D192" s="113">
        <v>39658</v>
      </c>
      <c r="E192" s="113">
        <v>24840</v>
      </c>
      <c r="F192" s="113">
        <v>30149</v>
      </c>
      <c r="G192" s="113">
        <v>106628</v>
      </c>
      <c r="H192" s="113">
        <v>89478</v>
      </c>
      <c r="I192" s="113">
        <v>24405</v>
      </c>
      <c r="J192" s="111">
        <v>0</v>
      </c>
      <c r="K192" s="113">
        <v>11336</v>
      </c>
      <c r="L192" s="113">
        <v>38452</v>
      </c>
      <c r="M192" s="113">
        <v>11633</v>
      </c>
      <c r="N192" s="113">
        <v>376579</v>
      </c>
    </row>
    <row r="193" spans="1:14" ht="13" thickBot="1" x14ac:dyDescent="0.3">
      <c r="A193" s="111"/>
      <c r="B193" s="112" t="s">
        <v>143</v>
      </c>
      <c r="C193" s="111"/>
      <c r="D193" s="113">
        <v>2850</v>
      </c>
      <c r="E193" s="111">
        <v>0</v>
      </c>
      <c r="F193" s="113">
        <v>3238</v>
      </c>
      <c r="G193" s="111">
        <v>647</v>
      </c>
      <c r="H193" s="113">
        <v>1684</v>
      </c>
      <c r="I193" s="111">
        <v>648</v>
      </c>
      <c r="J193" s="111">
        <v>0</v>
      </c>
      <c r="K193" s="111">
        <v>907</v>
      </c>
      <c r="L193" s="113">
        <v>2073</v>
      </c>
      <c r="M193" s="111">
        <v>777</v>
      </c>
      <c r="N193" s="113">
        <v>12824</v>
      </c>
    </row>
    <row r="194" spans="1:14" ht="13" thickBot="1" x14ac:dyDescent="0.3">
      <c r="A194" s="111"/>
      <c r="B194" s="112" t="s">
        <v>150</v>
      </c>
      <c r="C194" s="111"/>
      <c r="D194" s="113">
        <v>181066</v>
      </c>
      <c r="E194" s="113">
        <v>273517</v>
      </c>
      <c r="F194" s="113">
        <v>434463</v>
      </c>
      <c r="G194" s="113">
        <v>706072</v>
      </c>
      <c r="H194" s="113">
        <v>542257</v>
      </c>
      <c r="I194" s="113">
        <v>660828</v>
      </c>
      <c r="J194" s="113">
        <v>381265</v>
      </c>
      <c r="K194" s="113">
        <v>412911</v>
      </c>
      <c r="L194" s="113">
        <v>598758</v>
      </c>
      <c r="M194" s="113">
        <v>343094</v>
      </c>
      <c r="N194" s="113">
        <v>4534231</v>
      </c>
    </row>
    <row r="195" spans="1:14" ht="13" thickBot="1" x14ac:dyDescent="0.3">
      <c r="A195" s="111"/>
      <c r="B195" s="112" t="s">
        <v>168</v>
      </c>
      <c r="C195" s="111"/>
      <c r="D195" s="111">
        <v>0</v>
      </c>
      <c r="E195" s="113">
        <v>7321</v>
      </c>
      <c r="F195" s="113">
        <v>12078</v>
      </c>
      <c r="G195" s="113">
        <v>13332</v>
      </c>
      <c r="H195" s="113">
        <v>7789</v>
      </c>
      <c r="I195" s="111">
        <v>597</v>
      </c>
      <c r="J195" s="111">
        <v>384</v>
      </c>
      <c r="K195" s="113">
        <v>1758</v>
      </c>
      <c r="L195" s="113">
        <v>3913</v>
      </c>
      <c r="M195" s="113">
        <v>7105</v>
      </c>
      <c r="N195" s="113">
        <v>54277</v>
      </c>
    </row>
    <row r="196" spans="1:14" ht="13" thickBot="1" x14ac:dyDescent="0.3">
      <c r="A196" s="111"/>
      <c r="B196" s="112" t="s">
        <v>159</v>
      </c>
      <c r="C196" s="111"/>
      <c r="D196" s="111">
        <v>0</v>
      </c>
      <c r="E196" s="111">
        <v>0</v>
      </c>
      <c r="F196" s="111">
        <v>0</v>
      </c>
      <c r="G196" s="111">
        <v>534</v>
      </c>
      <c r="H196" s="111">
        <v>0</v>
      </c>
      <c r="I196" s="111">
        <v>0</v>
      </c>
      <c r="J196" s="111">
        <v>0</v>
      </c>
      <c r="K196" s="111">
        <v>0</v>
      </c>
      <c r="L196" s="111">
        <v>0</v>
      </c>
      <c r="M196" s="111">
        <v>0</v>
      </c>
      <c r="N196" s="111">
        <v>534</v>
      </c>
    </row>
    <row r="197" spans="1:14" ht="13" thickBot="1" x14ac:dyDescent="0.3">
      <c r="A197" s="111"/>
      <c r="B197" s="112" t="s">
        <v>169</v>
      </c>
      <c r="C197" s="111"/>
      <c r="D197" s="111">
        <v>460</v>
      </c>
      <c r="E197" s="111">
        <v>0</v>
      </c>
      <c r="F197" s="111">
        <v>0</v>
      </c>
      <c r="G197" s="111">
        <v>0</v>
      </c>
      <c r="H197" s="111">
        <v>922</v>
      </c>
      <c r="I197" s="111">
        <v>0</v>
      </c>
      <c r="J197" s="111">
        <v>461</v>
      </c>
      <c r="K197" s="111">
        <v>0</v>
      </c>
      <c r="L197" s="111">
        <v>0</v>
      </c>
      <c r="M197" s="111">
        <v>0</v>
      </c>
      <c r="N197" s="113">
        <v>1843</v>
      </c>
    </row>
    <row r="198" spans="1:14" ht="13" thickBot="1" x14ac:dyDescent="0.3">
      <c r="A198" s="108" t="s">
        <v>148</v>
      </c>
      <c r="B198" s="109"/>
      <c r="C198" s="110">
        <v>25402</v>
      </c>
      <c r="D198" s="108">
        <v>0</v>
      </c>
      <c r="E198" s="108">
        <v>0</v>
      </c>
      <c r="F198" s="108">
        <v>0</v>
      </c>
      <c r="G198" s="108">
        <v>0</v>
      </c>
      <c r="H198" s="108">
        <v>0</v>
      </c>
      <c r="I198" s="108">
        <v>0</v>
      </c>
      <c r="J198" s="108">
        <v>0</v>
      </c>
      <c r="K198" s="108">
        <v>0</v>
      </c>
      <c r="L198" s="108">
        <v>0</v>
      </c>
      <c r="M198" s="108">
        <v>0</v>
      </c>
      <c r="N198" s="108">
        <v>0</v>
      </c>
    </row>
    <row r="199" spans="1:14" ht="13" thickBot="1" x14ac:dyDescent="0.3">
      <c r="A199" s="108" t="s">
        <v>105</v>
      </c>
      <c r="B199" s="109"/>
      <c r="C199" s="110">
        <v>402000</v>
      </c>
      <c r="D199" s="108">
        <v>0</v>
      </c>
      <c r="E199" s="108">
        <v>0</v>
      </c>
      <c r="F199" s="108">
        <v>0</v>
      </c>
      <c r="G199" s="108">
        <v>0</v>
      </c>
      <c r="H199" s="108">
        <v>51</v>
      </c>
      <c r="I199" s="108">
        <v>0</v>
      </c>
      <c r="J199" s="108">
        <v>0</v>
      </c>
      <c r="K199" s="108">
        <v>0</v>
      </c>
      <c r="L199" s="108">
        <v>0</v>
      </c>
      <c r="M199" s="108">
        <v>0</v>
      </c>
      <c r="N199" s="108">
        <v>51</v>
      </c>
    </row>
    <row r="200" spans="1:14" ht="13" thickBot="1" x14ac:dyDescent="0.3">
      <c r="A200" s="111"/>
      <c r="B200" s="112" t="s">
        <v>246</v>
      </c>
      <c r="C200" s="113">
        <v>235000</v>
      </c>
      <c r="D200" s="111">
        <v>0</v>
      </c>
      <c r="E200" s="111">
        <v>0</v>
      </c>
      <c r="F200" s="111">
        <v>0</v>
      </c>
      <c r="G200" s="111">
        <v>0</v>
      </c>
      <c r="H200" s="111">
        <v>0</v>
      </c>
      <c r="I200" s="111">
        <v>0</v>
      </c>
      <c r="J200" s="111">
        <v>0</v>
      </c>
      <c r="K200" s="111">
        <v>0</v>
      </c>
      <c r="L200" s="111">
        <v>0</v>
      </c>
      <c r="M200" s="111">
        <v>0</v>
      </c>
      <c r="N200" s="111">
        <v>0</v>
      </c>
    </row>
    <row r="201" spans="1:14" ht="13" thickBot="1" x14ac:dyDescent="0.3">
      <c r="A201" s="111"/>
      <c r="B201" s="112" t="s">
        <v>247</v>
      </c>
      <c r="C201" s="113">
        <v>167000</v>
      </c>
      <c r="D201" s="111">
        <v>0</v>
      </c>
      <c r="E201" s="111">
        <v>0</v>
      </c>
      <c r="F201" s="111">
        <v>0</v>
      </c>
      <c r="G201" s="111">
        <v>0</v>
      </c>
      <c r="H201" s="111">
        <v>51</v>
      </c>
      <c r="I201" s="111">
        <v>0</v>
      </c>
      <c r="J201" s="111">
        <v>0</v>
      </c>
      <c r="K201" s="111">
        <v>0</v>
      </c>
      <c r="L201" s="111">
        <v>0</v>
      </c>
      <c r="M201" s="111">
        <v>0</v>
      </c>
      <c r="N201" s="111">
        <v>51</v>
      </c>
    </row>
    <row r="202" spans="1:14" ht="55" customHeight="1" thickBot="1" x14ac:dyDescent="0.3">
      <c r="A202" s="105" t="s">
        <v>180</v>
      </c>
      <c r="B202" s="106"/>
      <c r="C202" s="107">
        <v>13481064</v>
      </c>
      <c r="D202" s="107">
        <v>400012</v>
      </c>
      <c r="E202" s="107">
        <v>383654</v>
      </c>
      <c r="F202" s="107">
        <v>523801</v>
      </c>
      <c r="G202" s="107">
        <v>739739</v>
      </c>
      <c r="H202" s="107">
        <v>695280</v>
      </c>
      <c r="I202" s="107">
        <v>1147252</v>
      </c>
      <c r="J202" s="107">
        <v>883211</v>
      </c>
      <c r="K202" s="107">
        <v>715534</v>
      </c>
      <c r="L202" s="107">
        <v>346255</v>
      </c>
      <c r="M202" s="107">
        <v>503692</v>
      </c>
      <c r="N202" s="107">
        <v>6338430</v>
      </c>
    </row>
    <row r="203" spans="1:14" ht="13" thickBot="1" x14ac:dyDescent="0.3">
      <c r="A203" s="108" t="s">
        <v>106</v>
      </c>
      <c r="B203" s="109"/>
      <c r="C203" s="110">
        <v>5407000</v>
      </c>
      <c r="D203" s="110">
        <v>340723</v>
      </c>
      <c r="E203" s="110">
        <v>282216</v>
      </c>
      <c r="F203" s="110">
        <v>455301</v>
      </c>
      <c r="G203" s="110">
        <v>623268</v>
      </c>
      <c r="H203" s="110">
        <v>539098</v>
      </c>
      <c r="I203" s="110">
        <v>797558</v>
      </c>
      <c r="J203" s="110">
        <v>488600</v>
      </c>
      <c r="K203" s="110">
        <v>580791</v>
      </c>
      <c r="L203" s="110">
        <v>300255</v>
      </c>
      <c r="M203" s="110">
        <v>319692</v>
      </c>
      <c r="N203" s="110">
        <v>4727502</v>
      </c>
    </row>
    <row r="204" spans="1:14" ht="13" thickBot="1" x14ac:dyDescent="0.3">
      <c r="A204" s="111"/>
      <c r="B204" s="112" t="s">
        <v>140</v>
      </c>
      <c r="C204" s="111"/>
      <c r="D204" s="111">
        <v>0</v>
      </c>
      <c r="E204" s="111">
        <v>0</v>
      </c>
      <c r="F204" s="111">
        <v>0</v>
      </c>
      <c r="G204" s="111">
        <v>0</v>
      </c>
      <c r="H204" s="111">
        <v>0</v>
      </c>
      <c r="I204" s="111">
        <v>0</v>
      </c>
      <c r="J204" s="111">
        <v>0</v>
      </c>
      <c r="K204" s="111">
        <v>0</v>
      </c>
      <c r="L204" s="111">
        <v>0</v>
      </c>
      <c r="M204" s="113">
        <v>1228</v>
      </c>
      <c r="N204" s="113">
        <v>1228</v>
      </c>
    </row>
    <row r="205" spans="1:14" ht="13" thickBot="1" x14ac:dyDescent="0.3">
      <c r="A205" s="111"/>
      <c r="B205" s="112" t="s">
        <v>141</v>
      </c>
      <c r="C205" s="111"/>
      <c r="D205" s="111">
        <v>0</v>
      </c>
      <c r="E205" s="111">
        <v>0</v>
      </c>
      <c r="F205" s="113">
        <v>22048</v>
      </c>
      <c r="G205" s="111">
        <v>0</v>
      </c>
      <c r="H205" s="111">
        <v>0</v>
      </c>
      <c r="I205" s="111">
        <v>0</v>
      </c>
      <c r="J205" s="111">
        <v>0</v>
      </c>
      <c r="K205" s="111">
        <v>0</v>
      </c>
      <c r="L205" s="111">
        <v>0</v>
      </c>
      <c r="M205" s="111">
        <v>0</v>
      </c>
      <c r="N205" s="113">
        <v>22048</v>
      </c>
    </row>
    <row r="206" spans="1:14" ht="13" thickBot="1" x14ac:dyDescent="0.3">
      <c r="A206" s="111"/>
      <c r="B206" s="112" t="s">
        <v>142</v>
      </c>
      <c r="C206" s="111"/>
      <c r="D206" s="113">
        <v>316214</v>
      </c>
      <c r="E206" s="113">
        <v>215803</v>
      </c>
      <c r="F206" s="113">
        <v>433253</v>
      </c>
      <c r="G206" s="113">
        <v>623268</v>
      </c>
      <c r="H206" s="113">
        <v>539098</v>
      </c>
      <c r="I206" s="113">
        <v>730069</v>
      </c>
      <c r="J206" s="113">
        <v>488600</v>
      </c>
      <c r="K206" s="113">
        <v>558471</v>
      </c>
      <c r="L206" s="113">
        <v>300255</v>
      </c>
      <c r="M206" s="113">
        <v>250974</v>
      </c>
      <c r="N206" s="113">
        <v>4456005</v>
      </c>
    </row>
    <row r="207" spans="1:14" ht="13" thickBot="1" x14ac:dyDescent="0.3">
      <c r="A207" s="111"/>
      <c r="B207" s="112" t="s">
        <v>143</v>
      </c>
      <c r="C207" s="111"/>
      <c r="D207" s="113">
        <v>22047</v>
      </c>
      <c r="E207" s="113">
        <v>66413</v>
      </c>
      <c r="F207" s="111">
        <v>0</v>
      </c>
      <c r="G207" s="111">
        <v>0</v>
      </c>
      <c r="H207" s="111">
        <v>0</v>
      </c>
      <c r="I207" s="113">
        <v>67489</v>
      </c>
      <c r="J207" s="111">
        <v>0</v>
      </c>
      <c r="K207" s="113">
        <v>22320</v>
      </c>
      <c r="L207" s="111">
        <v>0</v>
      </c>
      <c r="M207" s="113">
        <v>67490</v>
      </c>
      <c r="N207" s="113">
        <v>245759</v>
      </c>
    </row>
    <row r="208" spans="1:14" ht="13" thickBot="1" x14ac:dyDescent="0.3">
      <c r="A208" s="111"/>
      <c r="B208" s="112" t="s">
        <v>169</v>
      </c>
      <c r="C208" s="111"/>
      <c r="D208" s="113">
        <v>2462</v>
      </c>
      <c r="E208" s="111">
        <v>0</v>
      </c>
      <c r="F208" s="111">
        <v>0</v>
      </c>
      <c r="G208" s="111">
        <v>0</v>
      </c>
      <c r="H208" s="111">
        <v>0</v>
      </c>
      <c r="I208" s="111">
        <v>0</v>
      </c>
      <c r="J208" s="111">
        <v>0</v>
      </c>
      <c r="K208" s="111">
        <v>0</v>
      </c>
      <c r="L208" s="111">
        <v>0</v>
      </c>
      <c r="M208" s="111">
        <v>0</v>
      </c>
      <c r="N208" s="113">
        <v>2462</v>
      </c>
    </row>
    <row r="209" spans="1:14" ht="13" thickBot="1" x14ac:dyDescent="0.3">
      <c r="A209" s="108" t="s">
        <v>148</v>
      </c>
      <c r="B209" s="109"/>
      <c r="C209" s="110">
        <v>13064</v>
      </c>
      <c r="D209" s="108">
        <v>0</v>
      </c>
      <c r="E209" s="108">
        <v>0</v>
      </c>
      <c r="F209" s="108">
        <v>0</v>
      </c>
      <c r="G209" s="108">
        <v>0</v>
      </c>
      <c r="H209" s="108">
        <v>0</v>
      </c>
      <c r="I209" s="108">
        <v>0</v>
      </c>
      <c r="J209" s="108">
        <v>0</v>
      </c>
      <c r="K209" s="108">
        <v>0</v>
      </c>
      <c r="L209" s="108">
        <v>0</v>
      </c>
      <c r="M209" s="108">
        <v>0</v>
      </c>
      <c r="N209" s="108">
        <v>0</v>
      </c>
    </row>
    <row r="210" spans="1:14" ht="13" thickBot="1" x14ac:dyDescent="0.3">
      <c r="A210" s="108" t="s">
        <v>105</v>
      </c>
      <c r="B210" s="109"/>
      <c r="C210" s="110">
        <v>8061000</v>
      </c>
      <c r="D210" s="110">
        <v>59289</v>
      </c>
      <c r="E210" s="110">
        <v>101438</v>
      </c>
      <c r="F210" s="110">
        <v>68500</v>
      </c>
      <c r="G210" s="110">
        <v>116471</v>
      </c>
      <c r="H210" s="110">
        <v>156182</v>
      </c>
      <c r="I210" s="110">
        <v>349694</v>
      </c>
      <c r="J210" s="110">
        <v>394611</v>
      </c>
      <c r="K210" s="110">
        <v>134743</v>
      </c>
      <c r="L210" s="110">
        <v>46000</v>
      </c>
      <c r="M210" s="110">
        <v>184000</v>
      </c>
      <c r="N210" s="110">
        <v>1610928</v>
      </c>
    </row>
    <row r="211" spans="1:14" ht="13" thickBot="1" x14ac:dyDescent="0.3">
      <c r="A211" s="111"/>
      <c r="B211" s="112" t="s">
        <v>171</v>
      </c>
      <c r="C211" s="113">
        <v>6383000</v>
      </c>
      <c r="D211" s="113">
        <v>59289</v>
      </c>
      <c r="E211" s="113">
        <v>101438</v>
      </c>
      <c r="F211" s="113">
        <v>68500</v>
      </c>
      <c r="G211" s="113">
        <v>93471</v>
      </c>
      <c r="H211" s="113">
        <v>18182</v>
      </c>
      <c r="I211" s="113">
        <v>188694</v>
      </c>
      <c r="J211" s="113">
        <v>256611</v>
      </c>
      <c r="K211" s="113">
        <v>65743</v>
      </c>
      <c r="L211" s="111">
        <v>0</v>
      </c>
      <c r="M211" s="113">
        <v>46000</v>
      </c>
      <c r="N211" s="113">
        <v>897928</v>
      </c>
    </row>
    <row r="212" spans="1:14" ht="13" thickBot="1" x14ac:dyDescent="0.3">
      <c r="A212" s="111"/>
      <c r="B212" s="112" t="s">
        <v>181</v>
      </c>
      <c r="C212" s="113">
        <v>500000</v>
      </c>
      <c r="D212" s="111">
        <v>0</v>
      </c>
      <c r="E212" s="111">
        <v>0</v>
      </c>
      <c r="F212" s="111">
        <v>0</v>
      </c>
      <c r="G212" s="111">
        <v>0</v>
      </c>
      <c r="H212" s="111">
        <v>0</v>
      </c>
      <c r="I212" s="111">
        <v>0</v>
      </c>
      <c r="J212" s="111">
        <v>0</v>
      </c>
      <c r="K212" s="111">
        <v>0</v>
      </c>
      <c r="L212" s="111">
        <v>0</v>
      </c>
      <c r="M212" s="111">
        <v>0</v>
      </c>
      <c r="N212" s="111">
        <v>0</v>
      </c>
    </row>
    <row r="213" spans="1:14" ht="13" thickBot="1" x14ac:dyDescent="0.3">
      <c r="A213" s="111"/>
      <c r="B213" s="112" t="s">
        <v>174</v>
      </c>
      <c r="C213" s="113">
        <v>1178000</v>
      </c>
      <c r="D213" s="111">
        <v>0</v>
      </c>
      <c r="E213" s="111">
        <v>0</v>
      </c>
      <c r="F213" s="111">
        <v>0</v>
      </c>
      <c r="G213" s="113">
        <v>23000</v>
      </c>
      <c r="H213" s="113">
        <v>138000</v>
      </c>
      <c r="I213" s="113">
        <v>161000</v>
      </c>
      <c r="J213" s="113">
        <v>138000</v>
      </c>
      <c r="K213" s="113">
        <v>69000</v>
      </c>
      <c r="L213" s="113">
        <v>46000</v>
      </c>
      <c r="M213" s="113">
        <v>138000</v>
      </c>
      <c r="N213" s="113">
        <v>713000</v>
      </c>
    </row>
    <row r="214" spans="1:14" ht="25.5" thickBot="1" x14ac:dyDescent="0.3">
      <c r="A214" s="105" t="s">
        <v>182</v>
      </c>
      <c r="B214" s="106"/>
      <c r="C214" s="107">
        <v>7854833</v>
      </c>
      <c r="D214" s="107">
        <v>128845</v>
      </c>
      <c r="E214" s="107">
        <v>200121</v>
      </c>
      <c r="F214" s="107">
        <v>130569</v>
      </c>
      <c r="G214" s="107">
        <v>287398</v>
      </c>
      <c r="H214" s="107">
        <v>259799</v>
      </c>
      <c r="I214" s="107">
        <v>257712</v>
      </c>
      <c r="J214" s="107">
        <v>183621</v>
      </c>
      <c r="K214" s="107">
        <v>159260</v>
      </c>
      <c r="L214" s="107">
        <v>327771</v>
      </c>
      <c r="M214" s="107">
        <v>319038</v>
      </c>
      <c r="N214" s="107">
        <v>2254134</v>
      </c>
    </row>
    <row r="215" spans="1:14" ht="13" thickBot="1" x14ac:dyDescent="0.3">
      <c r="A215" s="108" t="s">
        <v>106</v>
      </c>
      <c r="B215" s="109"/>
      <c r="C215" s="110">
        <v>5925000</v>
      </c>
      <c r="D215" s="110">
        <v>83864</v>
      </c>
      <c r="E215" s="110">
        <v>171112</v>
      </c>
      <c r="F215" s="110">
        <v>88678</v>
      </c>
      <c r="G215" s="110">
        <v>265670</v>
      </c>
      <c r="H215" s="110">
        <v>245951</v>
      </c>
      <c r="I215" s="110">
        <v>235539</v>
      </c>
      <c r="J215" s="110">
        <v>175502</v>
      </c>
      <c r="K215" s="110">
        <v>98059</v>
      </c>
      <c r="L215" s="110">
        <v>169870</v>
      </c>
      <c r="M215" s="110">
        <v>203309</v>
      </c>
      <c r="N215" s="110">
        <v>1737554</v>
      </c>
    </row>
    <row r="216" spans="1:14" ht="13" thickBot="1" x14ac:dyDescent="0.3">
      <c r="A216" s="111"/>
      <c r="B216" s="112" t="s">
        <v>147</v>
      </c>
      <c r="C216" s="111"/>
      <c r="D216" s="111">
        <v>0</v>
      </c>
      <c r="E216" s="111">
        <v>0</v>
      </c>
      <c r="F216" s="111">
        <v>0</v>
      </c>
      <c r="G216" s="111">
        <v>0</v>
      </c>
      <c r="H216" s="111">
        <v>0</v>
      </c>
      <c r="I216" s="113">
        <v>21167</v>
      </c>
      <c r="J216" s="111">
        <v>0</v>
      </c>
      <c r="K216" s="113">
        <v>20351</v>
      </c>
      <c r="L216" s="111">
        <v>0</v>
      </c>
      <c r="M216" s="111">
        <v>0</v>
      </c>
      <c r="N216" s="113">
        <v>41518</v>
      </c>
    </row>
    <row r="217" spans="1:14" ht="13" thickBot="1" x14ac:dyDescent="0.3">
      <c r="A217" s="111"/>
      <c r="B217" s="112" t="s">
        <v>140</v>
      </c>
      <c r="C217" s="111"/>
      <c r="D217" s="111">
        <v>3</v>
      </c>
      <c r="E217" s="111">
        <v>0</v>
      </c>
      <c r="F217" s="111">
        <v>3</v>
      </c>
      <c r="G217" s="111">
        <v>7</v>
      </c>
      <c r="H217" s="111">
        <v>0</v>
      </c>
      <c r="I217" s="111">
        <v>0</v>
      </c>
      <c r="J217" s="111">
        <v>4</v>
      </c>
      <c r="K217" s="111">
        <v>4</v>
      </c>
      <c r="L217" s="111">
        <v>0</v>
      </c>
      <c r="M217" s="113">
        <v>36563</v>
      </c>
      <c r="N217" s="113">
        <v>36584</v>
      </c>
    </row>
    <row r="218" spans="1:14" ht="13" thickBot="1" x14ac:dyDescent="0.3">
      <c r="A218" s="111"/>
      <c r="B218" s="112" t="s">
        <v>141</v>
      </c>
      <c r="C218" s="111"/>
      <c r="D218" s="113">
        <v>39974</v>
      </c>
      <c r="E218" s="113">
        <v>12900</v>
      </c>
      <c r="F218" s="113">
        <v>19388</v>
      </c>
      <c r="G218" s="113">
        <v>60045</v>
      </c>
      <c r="H218" s="113">
        <v>20453</v>
      </c>
      <c r="I218" s="113">
        <v>21555</v>
      </c>
      <c r="J218" s="111">
        <v>0</v>
      </c>
      <c r="K218" s="111">
        <v>378</v>
      </c>
      <c r="L218" s="113">
        <v>40319</v>
      </c>
      <c r="M218" s="113">
        <v>20459</v>
      </c>
      <c r="N218" s="113">
        <v>235471</v>
      </c>
    </row>
    <row r="219" spans="1:14" ht="13" thickBot="1" x14ac:dyDescent="0.3">
      <c r="A219" s="111"/>
      <c r="B219" s="112" t="s">
        <v>150</v>
      </c>
      <c r="C219" s="111"/>
      <c r="D219" s="113">
        <v>43887</v>
      </c>
      <c r="E219" s="113">
        <v>158212</v>
      </c>
      <c r="F219" s="113">
        <v>69287</v>
      </c>
      <c r="G219" s="113">
        <v>205618</v>
      </c>
      <c r="H219" s="113">
        <v>225498</v>
      </c>
      <c r="I219" s="113">
        <v>192817</v>
      </c>
      <c r="J219" s="113">
        <v>175498</v>
      </c>
      <c r="K219" s="113">
        <v>77326</v>
      </c>
      <c r="L219" s="113">
        <v>129551</v>
      </c>
      <c r="M219" s="113">
        <v>146287</v>
      </c>
      <c r="N219" s="113">
        <v>1423981</v>
      </c>
    </row>
    <row r="220" spans="1:14" ht="13" thickBot="1" x14ac:dyDescent="0.3">
      <c r="A220" s="108" t="s">
        <v>148</v>
      </c>
      <c r="B220" s="109"/>
      <c r="C220" s="110">
        <v>79833</v>
      </c>
      <c r="D220" s="110">
        <v>8880</v>
      </c>
      <c r="E220" s="108">
        <v>0</v>
      </c>
      <c r="F220" s="108">
        <v>0</v>
      </c>
      <c r="G220" s="108">
        <v>0</v>
      </c>
      <c r="H220" s="110">
        <v>8310</v>
      </c>
      <c r="I220" s="110">
        <v>5950</v>
      </c>
      <c r="J220" s="110">
        <v>7020</v>
      </c>
      <c r="K220" s="108">
        <v>0</v>
      </c>
      <c r="L220" s="108">
        <v>0</v>
      </c>
      <c r="M220" s="108">
        <v>0</v>
      </c>
      <c r="N220" s="110">
        <v>30160</v>
      </c>
    </row>
    <row r="221" spans="1:14" ht="13" thickBot="1" x14ac:dyDescent="0.3">
      <c r="A221" s="111"/>
      <c r="B221" s="112" t="s">
        <v>170</v>
      </c>
      <c r="C221" s="111"/>
      <c r="D221" s="113">
        <v>8880</v>
      </c>
      <c r="E221" s="111">
        <v>0</v>
      </c>
      <c r="F221" s="111">
        <v>0</v>
      </c>
      <c r="G221" s="111">
        <v>0</v>
      </c>
      <c r="H221" s="113">
        <v>8310</v>
      </c>
      <c r="I221" s="113">
        <v>5950</v>
      </c>
      <c r="J221" s="113">
        <v>7020</v>
      </c>
      <c r="K221" s="111">
        <v>0</v>
      </c>
      <c r="L221" s="111">
        <v>0</v>
      </c>
      <c r="M221" s="111">
        <v>0</v>
      </c>
      <c r="N221" s="113">
        <v>30160</v>
      </c>
    </row>
    <row r="222" spans="1:14" ht="13" thickBot="1" x14ac:dyDescent="0.3">
      <c r="A222" s="108" t="s">
        <v>105</v>
      </c>
      <c r="B222" s="109"/>
      <c r="C222" s="110">
        <v>1850000</v>
      </c>
      <c r="D222" s="110">
        <v>36101</v>
      </c>
      <c r="E222" s="110">
        <v>29009</v>
      </c>
      <c r="F222" s="110">
        <v>41891</v>
      </c>
      <c r="G222" s="110">
        <v>21728</v>
      </c>
      <c r="H222" s="110">
        <v>5538</v>
      </c>
      <c r="I222" s="110">
        <v>16223</v>
      </c>
      <c r="J222" s="110">
        <v>1099</v>
      </c>
      <c r="K222" s="110">
        <v>61201</v>
      </c>
      <c r="L222" s="110">
        <v>157901</v>
      </c>
      <c r="M222" s="110">
        <v>115729</v>
      </c>
      <c r="N222" s="110">
        <v>486420</v>
      </c>
    </row>
    <row r="223" spans="1:14" ht="13" thickBot="1" x14ac:dyDescent="0.3">
      <c r="A223" s="111"/>
      <c r="B223" s="112" t="s">
        <v>145</v>
      </c>
      <c r="C223" s="113">
        <v>1850000</v>
      </c>
      <c r="D223" s="113">
        <v>36101</v>
      </c>
      <c r="E223" s="113">
        <v>29009</v>
      </c>
      <c r="F223" s="113">
        <v>41891</v>
      </c>
      <c r="G223" s="113">
        <v>21728</v>
      </c>
      <c r="H223" s="113">
        <v>5538</v>
      </c>
      <c r="I223" s="113">
        <v>16223</v>
      </c>
      <c r="J223" s="113">
        <v>1099</v>
      </c>
      <c r="K223" s="113">
        <v>61201</v>
      </c>
      <c r="L223" s="113">
        <v>157901</v>
      </c>
      <c r="M223" s="113">
        <v>115729</v>
      </c>
      <c r="N223" s="113">
        <v>486420</v>
      </c>
    </row>
    <row r="224" spans="1:14" ht="13" thickBot="1" x14ac:dyDescent="0.3">
      <c r="A224" s="105" t="s">
        <v>183</v>
      </c>
      <c r="B224" s="106"/>
      <c r="C224" s="107">
        <v>5474908</v>
      </c>
      <c r="D224" s="106">
        <v>0</v>
      </c>
      <c r="E224" s="106">
        <v>0</v>
      </c>
      <c r="F224" s="106">
        <v>0</v>
      </c>
      <c r="G224" s="106">
        <v>0</v>
      </c>
      <c r="H224" s="106">
        <v>0</v>
      </c>
      <c r="I224" s="106">
        <v>0</v>
      </c>
      <c r="J224" s="106">
        <v>0</v>
      </c>
      <c r="K224" s="106">
        <v>0</v>
      </c>
      <c r="L224" s="107">
        <v>5299</v>
      </c>
      <c r="M224" s="107">
        <v>13454</v>
      </c>
      <c r="N224" s="107">
        <v>18753</v>
      </c>
    </row>
    <row r="225" spans="1:14" ht="13" thickBot="1" x14ac:dyDescent="0.3">
      <c r="A225" s="108" t="s">
        <v>107</v>
      </c>
      <c r="B225" s="109"/>
      <c r="C225" s="108">
        <v>0</v>
      </c>
      <c r="D225" s="108">
        <v>0</v>
      </c>
      <c r="E225" s="108">
        <v>0</v>
      </c>
      <c r="F225" s="108">
        <v>0</v>
      </c>
      <c r="G225" s="108">
        <v>0</v>
      </c>
      <c r="H225" s="108">
        <v>0</v>
      </c>
      <c r="I225" s="108">
        <v>0</v>
      </c>
      <c r="J225" s="108">
        <v>0</v>
      </c>
      <c r="K225" s="108">
        <v>0</v>
      </c>
      <c r="L225" s="108">
        <v>0</v>
      </c>
      <c r="M225" s="108">
        <v>0</v>
      </c>
      <c r="N225" s="108">
        <v>0</v>
      </c>
    </row>
    <row r="226" spans="1:14" ht="13" thickBot="1" x14ac:dyDescent="0.3">
      <c r="A226" s="108" t="s">
        <v>106</v>
      </c>
      <c r="B226" s="109"/>
      <c r="C226" s="110">
        <v>4424907</v>
      </c>
      <c r="D226" s="108">
        <v>0</v>
      </c>
      <c r="E226" s="108">
        <v>0</v>
      </c>
      <c r="F226" s="108">
        <v>0</v>
      </c>
      <c r="G226" s="108">
        <v>0</v>
      </c>
      <c r="H226" s="108">
        <v>0</v>
      </c>
      <c r="I226" s="108">
        <v>0</v>
      </c>
      <c r="J226" s="108">
        <v>0</v>
      </c>
      <c r="K226" s="108">
        <v>0</v>
      </c>
      <c r="L226" s="110">
        <v>5299</v>
      </c>
      <c r="M226" s="110">
        <v>13454</v>
      </c>
      <c r="N226" s="110">
        <v>18753</v>
      </c>
    </row>
    <row r="227" spans="1:14" ht="13" thickBot="1" x14ac:dyDescent="0.3">
      <c r="A227" s="111"/>
      <c r="B227" s="112" t="s">
        <v>147</v>
      </c>
      <c r="C227" s="111"/>
      <c r="D227" s="111">
        <v>0</v>
      </c>
      <c r="E227" s="111">
        <v>0</v>
      </c>
      <c r="F227" s="111">
        <v>0</v>
      </c>
      <c r="G227" s="111">
        <v>0</v>
      </c>
      <c r="H227" s="111">
        <v>0</v>
      </c>
      <c r="I227" s="111">
        <v>0</v>
      </c>
      <c r="J227" s="111">
        <v>0</v>
      </c>
      <c r="K227" s="111">
        <v>0</v>
      </c>
      <c r="L227" s="113">
        <v>5299</v>
      </c>
      <c r="M227" s="113">
        <v>7910</v>
      </c>
      <c r="N227" s="113">
        <v>13209</v>
      </c>
    </row>
    <row r="228" spans="1:14" ht="13" thickBot="1" x14ac:dyDescent="0.3">
      <c r="A228" s="111"/>
      <c r="B228" s="112" t="s">
        <v>140</v>
      </c>
      <c r="C228" s="111"/>
      <c r="D228" s="111">
        <v>0</v>
      </c>
      <c r="E228" s="111">
        <v>0</v>
      </c>
      <c r="F228" s="111">
        <v>0</v>
      </c>
      <c r="G228" s="111">
        <v>0</v>
      </c>
      <c r="H228" s="111">
        <v>0</v>
      </c>
      <c r="I228" s="111">
        <v>0</v>
      </c>
      <c r="J228" s="111">
        <v>0</v>
      </c>
      <c r="K228" s="111">
        <v>0</v>
      </c>
      <c r="L228" s="111">
        <v>0</v>
      </c>
      <c r="M228" s="113">
        <v>5544</v>
      </c>
      <c r="N228" s="113">
        <v>5544</v>
      </c>
    </row>
    <row r="229" spans="1:14" ht="13" thickBot="1" x14ac:dyDescent="0.3">
      <c r="A229" s="108" t="s">
        <v>148</v>
      </c>
      <c r="B229" s="109"/>
      <c r="C229" s="108">
        <v>1</v>
      </c>
      <c r="D229" s="108">
        <v>0</v>
      </c>
      <c r="E229" s="108">
        <v>0</v>
      </c>
      <c r="F229" s="108">
        <v>0</v>
      </c>
      <c r="G229" s="108">
        <v>0</v>
      </c>
      <c r="H229" s="108">
        <v>0</v>
      </c>
      <c r="I229" s="108">
        <v>0</v>
      </c>
      <c r="J229" s="108">
        <v>0</v>
      </c>
      <c r="K229" s="108">
        <v>0</v>
      </c>
      <c r="L229" s="108">
        <v>0</v>
      </c>
      <c r="M229" s="108">
        <v>0</v>
      </c>
      <c r="N229" s="108">
        <v>0</v>
      </c>
    </row>
    <row r="230" spans="1:14" ht="13" thickBot="1" x14ac:dyDescent="0.3">
      <c r="A230" s="108" t="s">
        <v>105</v>
      </c>
      <c r="B230" s="109"/>
      <c r="C230" s="110">
        <v>1050000</v>
      </c>
      <c r="D230" s="108">
        <v>0</v>
      </c>
      <c r="E230" s="108">
        <v>0</v>
      </c>
      <c r="F230" s="108">
        <v>0</v>
      </c>
      <c r="G230" s="108">
        <v>0</v>
      </c>
      <c r="H230" s="108">
        <v>0</v>
      </c>
      <c r="I230" s="108">
        <v>0</v>
      </c>
      <c r="J230" s="108">
        <v>0</v>
      </c>
      <c r="K230" s="108">
        <v>0</v>
      </c>
      <c r="L230" s="108">
        <v>0</v>
      </c>
      <c r="M230" s="108">
        <v>0</v>
      </c>
      <c r="N230" s="108">
        <v>0</v>
      </c>
    </row>
    <row r="231" spans="1:14" ht="13" thickBot="1" x14ac:dyDescent="0.3">
      <c r="A231" s="111"/>
      <c r="B231" s="112" t="s">
        <v>243</v>
      </c>
      <c r="C231" s="113">
        <v>50000</v>
      </c>
      <c r="D231" s="111">
        <v>0</v>
      </c>
      <c r="E231" s="111">
        <v>0</v>
      </c>
      <c r="F231" s="111">
        <v>0</v>
      </c>
      <c r="G231" s="111">
        <v>0</v>
      </c>
      <c r="H231" s="111">
        <v>0</v>
      </c>
      <c r="I231" s="111">
        <v>0</v>
      </c>
      <c r="J231" s="111">
        <v>0</v>
      </c>
      <c r="K231" s="111">
        <v>0</v>
      </c>
      <c r="L231" s="111">
        <v>0</v>
      </c>
      <c r="M231" s="111">
        <v>0</v>
      </c>
      <c r="N231" s="111">
        <v>0</v>
      </c>
    </row>
    <row r="232" spans="1:14" ht="13" thickBot="1" x14ac:dyDescent="0.3">
      <c r="A232" s="111"/>
      <c r="B232" s="112" t="s">
        <v>144</v>
      </c>
      <c r="C232" s="113">
        <v>1000000</v>
      </c>
      <c r="D232" s="111">
        <v>0</v>
      </c>
      <c r="E232" s="111">
        <v>0</v>
      </c>
      <c r="F232" s="111">
        <v>0</v>
      </c>
      <c r="G232" s="111">
        <v>0</v>
      </c>
      <c r="H232" s="111">
        <v>0</v>
      </c>
      <c r="I232" s="111">
        <v>0</v>
      </c>
      <c r="J232" s="111">
        <v>0</v>
      </c>
      <c r="K232" s="111">
        <v>0</v>
      </c>
      <c r="L232" s="111">
        <v>0</v>
      </c>
      <c r="M232" s="111">
        <v>0</v>
      </c>
      <c r="N232" s="111">
        <v>0</v>
      </c>
    </row>
    <row r="233" spans="1:14" ht="65" customHeight="1" thickBot="1" x14ac:dyDescent="0.3">
      <c r="A233" s="105" t="s">
        <v>184</v>
      </c>
      <c r="B233" s="106"/>
      <c r="C233" s="107">
        <v>34475276</v>
      </c>
      <c r="D233" s="107">
        <v>1201986</v>
      </c>
      <c r="E233" s="107">
        <v>921928</v>
      </c>
      <c r="F233" s="107">
        <v>1850486</v>
      </c>
      <c r="G233" s="107">
        <v>1097369</v>
      </c>
      <c r="H233" s="107">
        <v>1583152</v>
      </c>
      <c r="I233" s="107">
        <v>1446267</v>
      </c>
      <c r="J233" s="107">
        <v>1555089</v>
      </c>
      <c r="K233" s="107">
        <v>1529502</v>
      </c>
      <c r="L233" s="107">
        <v>1782384</v>
      </c>
      <c r="M233" s="107">
        <v>859283</v>
      </c>
      <c r="N233" s="107">
        <v>13827446</v>
      </c>
    </row>
    <row r="234" spans="1:14" ht="13" thickBot="1" x14ac:dyDescent="0.3">
      <c r="A234" s="108" t="s">
        <v>107</v>
      </c>
      <c r="B234" s="109"/>
      <c r="C234" s="108">
        <v>0</v>
      </c>
      <c r="D234" s="108">
        <v>0</v>
      </c>
      <c r="E234" s="108">
        <v>0</v>
      </c>
      <c r="F234" s="108">
        <v>0</v>
      </c>
      <c r="G234" s="108">
        <v>0</v>
      </c>
      <c r="H234" s="110">
        <v>45191</v>
      </c>
      <c r="I234" s="110">
        <v>97323</v>
      </c>
      <c r="J234" s="108">
        <v>0</v>
      </c>
      <c r="K234" s="110">
        <v>17455</v>
      </c>
      <c r="L234" s="110">
        <v>81464</v>
      </c>
      <c r="M234" s="110">
        <v>47462</v>
      </c>
      <c r="N234" s="110">
        <v>288895</v>
      </c>
    </row>
    <row r="235" spans="1:14" ht="13" thickBot="1" x14ac:dyDescent="0.3">
      <c r="A235" s="111"/>
      <c r="B235" s="112" t="s">
        <v>140</v>
      </c>
      <c r="C235" s="111"/>
      <c r="D235" s="111">
        <v>0</v>
      </c>
      <c r="E235" s="111">
        <v>0</v>
      </c>
      <c r="F235" s="111">
        <v>0</v>
      </c>
      <c r="G235" s="111">
        <v>0</v>
      </c>
      <c r="H235" s="111">
        <v>0</v>
      </c>
      <c r="I235" s="111">
        <v>0</v>
      </c>
      <c r="J235" s="111">
        <v>0</v>
      </c>
      <c r="K235" s="111">
        <v>0</v>
      </c>
      <c r="L235" s="111">
        <v>0</v>
      </c>
      <c r="M235" s="111">
        <v>637</v>
      </c>
      <c r="N235" s="111">
        <v>637</v>
      </c>
    </row>
    <row r="236" spans="1:14" ht="13" thickBot="1" x14ac:dyDescent="0.3">
      <c r="A236" s="111"/>
      <c r="B236" s="112" t="s">
        <v>150</v>
      </c>
      <c r="C236" s="111"/>
      <c r="D236" s="111">
        <v>0</v>
      </c>
      <c r="E236" s="111">
        <v>0</v>
      </c>
      <c r="F236" s="111">
        <v>0</v>
      </c>
      <c r="G236" s="111">
        <v>0</v>
      </c>
      <c r="H236" s="111">
        <v>0</v>
      </c>
      <c r="I236" s="111">
        <v>0</v>
      </c>
      <c r="J236" s="111">
        <v>0</v>
      </c>
      <c r="K236" s="113">
        <v>17455</v>
      </c>
      <c r="L236" s="111">
        <v>0</v>
      </c>
      <c r="M236" s="113">
        <v>1406</v>
      </c>
      <c r="N236" s="113">
        <v>18861</v>
      </c>
    </row>
    <row r="237" spans="1:14" ht="13" thickBot="1" x14ac:dyDescent="0.3">
      <c r="A237" s="111"/>
      <c r="B237" s="112" t="s">
        <v>145</v>
      </c>
      <c r="C237" s="111"/>
      <c r="D237" s="111">
        <v>0</v>
      </c>
      <c r="E237" s="111">
        <v>0</v>
      </c>
      <c r="F237" s="111">
        <v>0</v>
      </c>
      <c r="G237" s="111">
        <v>0</v>
      </c>
      <c r="H237" s="113">
        <v>45191</v>
      </c>
      <c r="I237" s="113">
        <v>97323</v>
      </c>
      <c r="J237" s="111">
        <v>0</v>
      </c>
      <c r="K237" s="111">
        <v>0</v>
      </c>
      <c r="L237" s="113">
        <v>81464</v>
      </c>
      <c r="M237" s="113">
        <v>45419</v>
      </c>
      <c r="N237" s="113">
        <v>269397</v>
      </c>
    </row>
    <row r="238" spans="1:14" ht="13" thickBot="1" x14ac:dyDescent="0.3">
      <c r="A238" s="108" t="s">
        <v>106</v>
      </c>
      <c r="B238" s="109"/>
      <c r="C238" s="110">
        <v>22900000</v>
      </c>
      <c r="D238" s="110">
        <v>456565</v>
      </c>
      <c r="E238" s="110">
        <v>407955</v>
      </c>
      <c r="F238" s="110">
        <v>1242066</v>
      </c>
      <c r="G238" s="110">
        <v>898517</v>
      </c>
      <c r="H238" s="110">
        <v>992154</v>
      </c>
      <c r="I238" s="110">
        <v>1035772</v>
      </c>
      <c r="J238" s="110">
        <v>780052</v>
      </c>
      <c r="K238" s="110">
        <v>1274299</v>
      </c>
      <c r="L238" s="110">
        <v>1292311</v>
      </c>
      <c r="M238" s="110">
        <v>637327</v>
      </c>
      <c r="N238" s="110">
        <v>9017018</v>
      </c>
    </row>
    <row r="239" spans="1:14" ht="13" thickBot="1" x14ac:dyDescent="0.3">
      <c r="A239" s="111"/>
      <c r="B239" s="112" t="s">
        <v>161</v>
      </c>
      <c r="C239" s="111"/>
      <c r="D239" s="111">
        <v>0</v>
      </c>
      <c r="E239" s="111">
        <v>0</v>
      </c>
      <c r="F239" s="111">
        <v>0</v>
      </c>
      <c r="G239" s="111">
        <v>0</v>
      </c>
      <c r="H239" s="111">
        <v>0</v>
      </c>
      <c r="I239" s="111">
        <v>0</v>
      </c>
      <c r="J239" s="111">
        <v>0</v>
      </c>
      <c r="K239" s="111">
        <v>0</v>
      </c>
      <c r="L239" s="113">
        <v>32587</v>
      </c>
      <c r="M239" s="113">
        <v>19779</v>
      </c>
      <c r="N239" s="113">
        <v>52366</v>
      </c>
    </row>
    <row r="240" spans="1:14" ht="13" thickBot="1" x14ac:dyDescent="0.3">
      <c r="A240" s="111"/>
      <c r="B240" s="112" t="s">
        <v>147</v>
      </c>
      <c r="C240" s="111"/>
      <c r="D240" s="111">
        <v>0</v>
      </c>
      <c r="E240" s="111">
        <v>0</v>
      </c>
      <c r="F240" s="111">
        <v>0</v>
      </c>
      <c r="G240" s="113">
        <v>9180</v>
      </c>
      <c r="H240" s="111">
        <v>0</v>
      </c>
      <c r="I240" s="111">
        <v>0</v>
      </c>
      <c r="J240" s="111">
        <v>0</v>
      </c>
      <c r="K240" s="111">
        <v>0</v>
      </c>
      <c r="L240" s="111">
        <v>0</v>
      </c>
      <c r="M240" s="111">
        <v>0</v>
      </c>
      <c r="N240" s="113">
        <v>9180</v>
      </c>
    </row>
    <row r="241" spans="1:14" ht="13" thickBot="1" x14ac:dyDescent="0.3">
      <c r="A241" s="111"/>
      <c r="B241" s="112" t="s">
        <v>164</v>
      </c>
      <c r="C241" s="111"/>
      <c r="D241" s="111">
        <v>0</v>
      </c>
      <c r="E241" s="113">
        <v>36592</v>
      </c>
      <c r="F241" s="113">
        <v>60288</v>
      </c>
      <c r="G241" s="111">
        <v>0</v>
      </c>
      <c r="H241" s="113">
        <v>31383</v>
      </c>
      <c r="I241" s="113">
        <v>19635</v>
      </c>
      <c r="J241" s="113">
        <v>39072</v>
      </c>
      <c r="K241" s="113">
        <v>68300</v>
      </c>
      <c r="L241" s="113">
        <v>59575</v>
      </c>
      <c r="M241" s="111">
        <v>494</v>
      </c>
      <c r="N241" s="113">
        <v>315339</v>
      </c>
    </row>
    <row r="242" spans="1:14" ht="13" thickBot="1" x14ac:dyDescent="0.3">
      <c r="A242" s="111"/>
      <c r="B242" s="112" t="s">
        <v>165</v>
      </c>
      <c r="C242" s="111"/>
      <c r="D242" s="113">
        <v>129782</v>
      </c>
      <c r="E242" s="113">
        <v>11595</v>
      </c>
      <c r="F242" s="113">
        <v>365496</v>
      </c>
      <c r="G242" s="113">
        <v>146651</v>
      </c>
      <c r="H242" s="113">
        <v>179888</v>
      </c>
      <c r="I242" s="113">
        <v>259528</v>
      </c>
      <c r="J242" s="113">
        <v>46712</v>
      </c>
      <c r="K242" s="113">
        <v>161154</v>
      </c>
      <c r="L242" s="113">
        <v>355401</v>
      </c>
      <c r="M242" s="113">
        <v>36436</v>
      </c>
      <c r="N242" s="113">
        <v>1692643</v>
      </c>
    </row>
    <row r="243" spans="1:14" ht="13" thickBot="1" x14ac:dyDescent="0.3">
      <c r="A243" s="111"/>
      <c r="B243" s="112" t="s">
        <v>140</v>
      </c>
      <c r="C243" s="111"/>
      <c r="D243" s="113">
        <v>52800</v>
      </c>
      <c r="E243" s="113">
        <v>95340</v>
      </c>
      <c r="F243" s="113">
        <v>121412</v>
      </c>
      <c r="G243" s="113">
        <v>209726</v>
      </c>
      <c r="H243" s="113">
        <v>144058</v>
      </c>
      <c r="I243" s="113">
        <v>160381</v>
      </c>
      <c r="J243" s="113">
        <v>142818</v>
      </c>
      <c r="K243" s="113">
        <v>148059</v>
      </c>
      <c r="L243" s="113">
        <v>181240</v>
      </c>
      <c r="M243" s="113">
        <v>155084</v>
      </c>
      <c r="N243" s="113">
        <v>1410918</v>
      </c>
    </row>
    <row r="244" spans="1:14" ht="13" thickBot="1" x14ac:dyDescent="0.3">
      <c r="A244" s="111"/>
      <c r="B244" s="112" t="s">
        <v>141</v>
      </c>
      <c r="C244" s="111"/>
      <c r="D244" s="113">
        <v>55558</v>
      </c>
      <c r="E244" s="113">
        <v>50073</v>
      </c>
      <c r="F244" s="113">
        <v>115967</v>
      </c>
      <c r="G244" s="113">
        <v>175218</v>
      </c>
      <c r="H244" s="113">
        <v>175308</v>
      </c>
      <c r="I244" s="113">
        <v>95884</v>
      </c>
      <c r="J244" s="113">
        <v>217722</v>
      </c>
      <c r="K244" s="113">
        <v>475781</v>
      </c>
      <c r="L244" s="113">
        <v>393733</v>
      </c>
      <c r="M244" s="113">
        <v>217187</v>
      </c>
      <c r="N244" s="113">
        <v>1972431</v>
      </c>
    </row>
    <row r="245" spans="1:14" ht="13" thickBot="1" x14ac:dyDescent="0.3">
      <c r="A245" s="111"/>
      <c r="B245" s="112" t="s">
        <v>157</v>
      </c>
      <c r="C245" s="111"/>
      <c r="D245" s="113">
        <v>178202</v>
      </c>
      <c r="E245" s="113">
        <v>171763</v>
      </c>
      <c r="F245" s="113">
        <v>364795</v>
      </c>
      <c r="G245" s="113">
        <v>172668</v>
      </c>
      <c r="H245" s="113">
        <v>332851</v>
      </c>
      <c r="I245" s="113">
        <v>326486</v>
      </c>
      <c r="J245" s="113">
        <v>265659</v>
      </c>
      <c r="K245" s="113">
        <v>300227</v>
      </c>
      <c r="L245" s="113">
        <v>181044</v>
      </c>
      <c r="M245" s="113">
        <v>145917</v>
      </c>
      <c r="N245" s="113">
        <v>2439612</v>
      </c>
    </row>
    <row r="246" spans="1:14" ht="13" thickBot="1" x14ac:dyDescent="0.3">
      <c r="A246" s="111"/>
      <c r="B246" s="112" t="s">
        <v>142</v>
      </c>
      <c r="C246" s="111"/>
      <c r="D246" s="111">
        <v>422</v>
      </c>
      <c r="E246" s="111">
        <v>289</v>
      </c>
      <c r="F246" s="111">
        <v>0</v>
      </c>
      <c r="G246" s="111">
        <v>515</v>
      </c>
      <c r="H246" s="111">
        <v>602</v>
      </c>
      <c r="I246" s="113">
        <v>14111</v>
      </c>
      <c r="J246" s="111">
        <v>224</v>
      </c>
      <c r="K246" s="111">
        <v>333</v>
      </c>
      <c r="L246" s="111">
        <v>187</v>
      </c>
      <c r="M246" s="111">
        <v>182</v>
      </c>
      <c r="N246" s="113">
        <v>16865</v>
      </c>
    </row>
    <row r="247" spans="1:14" ht="13" thickBot="1" x14ac:dyDescent="0.3">
      <c r="A247" s="111"/>
      <c r="B247" s="112" t="s">
        <v>143</v>
      </c>
      <c r="C247" s="111"/>
      <c r="D247" s="111">
        <v>691</v>
      </c>
      <c r="E247" s="111">
        <v>0</v>
      </c>
      <c r="F247" s="111">
        <v>647</v>
      </c>
      <c r="G247" s="111">
        <v>388</v>
      </c>
      <c r="H247" s="111">
        <v>259</v>
      </c>
      <c r="I247" s="111">
        <v>129</v>
      </c>
      <c r="J247" s="111">
        <v>0</v>
      </c>
      <c r="K247" s="111">
        <v>129</v>
      </c>
      <c r="L247" s="111">
        <v>906</v>
      </c>
      <c r="M247" s="111">
        <v>258</v>
      </c>
      <c r="N247" s="113">
        <v>3407</v>
      </c>
    </row>
    <row r="248" spans="1:14" ht="13" thickBot="1" x14ac:dyDescent="0.3">
      <c r="A248" s="111"/>
      <c r="B248" s="112" t="s">
        <v>150</v>
      </c>
      <c r="C248" s="111"/>
      <c r="D248" s="113">
        <v>18010</v>
      </c>
      <c r="E248" s="113">
        <v>10178</v>
      </c>
      <c r="F248" s="113">
        <v>34210</v>
      </c>
      <c r="G248" s="113">
        <v>26622</v>
      </c>
      <c r="H248" s="113">
        <v>45238</v>
      </c>
      <c r="I248" s="113">
        <v>55836</v>
      </c>
      <c r="J248" s="113">
        <v>56511</v>
      </c>
      <c r="K248" s="113">
        <v>77864</v>
      </c>
      <c r="L248" s="113">
        <v>25805</v>
      </c>
      <c r="M248" s="113">
        <v>34737</v>
      </c>
      <c r="N248" s="113">
        <v>385011</v>
      </c>
    </row>
    <row r="249" spans="1:14" ht="13" thickBot="1" x14ac:dyDescent="0.3">
      <c r="A249" s="111"/>
      <c r="B249" s="112" t="s">
        <v>168</v>
      </c>
      <c r="C249" s="111"/>
      <c r="D249" s="113">
        <v>21100</v>
      </c>
      <c r="E249" s="113">
        <v>32125</v>
      </c>
      <c r="F249" s="113">
        <v>179251</v>
      </c>
      <c r="G249" s="113">
        <v>157549</v>
      </c>
      <c r="H249" s="113">
        <v>82106</v>
      </c>
      <c r="I249" s="113">
        <v>103782</v>
      </c>
      <c r="J249" s="113">
        <v>10873</v>
      </c>
      <c r="K249" s="113">
        <v>42452</v>
      </c>
      <c r="L249" s="113">
        <v>61833</v>
      </c>
      <c r="M249" s="113">
        <v>27253</v>
      </c>
      <c r="N249" s="113">
        <v>718324</v>
      </c>
    </row>
    <row r="250" spans="1:14" ht="13" thickBot="1" x14ac:dyDescent="0.3">
      <c r="A250" s="111"/>
      <c r="B250" s="112" t="s">
        <v>169</v>
      </c>
      <c r="C250" s="111"/>
      <c r="D250" s="111">
        <v>0</v>
      </c>
      <c r="E250" s="111">
        <v>0</v>
      </c>
      <c r="F250" s="111">
        <v>0</v>
      </c>
      <c r="G250" s="111">
        <v>0</v>
      </c>
      <c r="H250" s="111">
        <v>461</v>
      </c>
      <c r="I250" s="111">
        <v>0</v>
      </c>
      <c r="J250" s="111">
        <v>461</v>
      </c>
      <c r="K250" s="111">
        <v>0</v>
      </c>
      <c r="L250" s="111">
        <v>0</v>
      </c>
      <c r="M250" s="111">
        <v>0</v>
      </c>
      <c r="N250" s="111">
        <v>922</v>
      </c>
    </row>
    <row r="251" spans="1:14" ht="13" thickBot="1" x14ac:dyDescent="0.3">
      <c r="A251" s="108" t="s">
        <v>148</v>
      </c>
      <c r="B251" s="109"/>
      <c r="C251" s="110">
        <v>85276</v>
      </c>
      <c r="D251" s="108">
        <v>0</v>
      </c>
      <c r="E251" s="108">
        <v>0</v>
      </c>
      <c r="F251" s="108">
        <v>0</v>
      </c>
      <c r="G251" s="108">
        <v>0</v>
      </c>
      <c r="H251" s="108">
        <v>0</v>
      </c>
      <c r="I251" s="108">
        <v>0</v>
      </c>
      <c r="J251" s="108">
        <v>0</v>
      </c>
      <c r="K251" s="108">
        <v>0</v>
      </c>
      <c r="L251" s="108">
        <v>0</v>
      </c>
      <c r="M251" s="108">
        <v>0</v>
      </c>
      <c r="N251" s="108">
        <v>0</v>
      </c>
    </row>
    <row r="252" spans="1:14" ht="13" thickBot="1" x14ac:dyDescent="0.3">
      <c r="A252" s="108" t="s">
        <v>105</v>
      </c>
      <c r="B252" s="109"/>
      <c r="C252" s="110">
        <v>11490000</v>
      </c>
      <c r="D252" s="110">
        <v>745421</v>
      </c>
      <c r="E252" s="110">
        <v>513973</v>
      </c>
      <c r="F252" s="110">
        <v>608420</v>
      </c>
      <c r="G252" s="110">
        <v>198852</v>
      </c>
      <c r="H252" s="110">
        <v>545807</v>
      </c>
      <c r="I252" s="110">
        <v>313172</v>
      </c>
      <c r="J252" s="110">
        <v>775037</v>
      </c>
      <c r="K252" s="110">
        <v>237748</v>
      </c>
      <c r="L252" s="110">
        <v>408609</v>
      </c>
      <c r="M252" s="110">
        <v>174494</v>
      </c>
      <c r="N252" s="110">
        <v>4521533</v>
      </c>
    </row>
    <row r="253" spans="1:14" ht="13" thickBot="1" x14ac:dyDescent="0.3">
      <c r="A253" s="111"/>
      <c r="B253" s="112" t="s">
        <v>171</v>
      </c>
      <c r="C253" s="113">
        <v>80000</v>
      </c>
      <c r="D253" s="111">
        <v>0</v>
      </c>
      <c r="E253" s="111">
        <v>0</v>
      </c>
      <c r="F253" s="111">
        <v>0</v>
      </c>
      <c r="G253" s="111">
        <v>0</v>
      </c>
      <c r="H253" s="111">
        <v>0</v>
      </c>
      <c r="I253" s="111">
        <v>0</v>
      </c>
      <c r="J253" s="111">
        <v>0</v>
      </c>
      <c r="K253" s="111">
        <v>0</v>
      </c>
      <c r="L253" s="111">
        <v>0</v>
      </c>
      <c r="M253" s="111">
        <v>0</v>
      </c>
      <c r="N253" s="111">
        <v>0</v>
      </c>
    </row>
    <row r="254" spans="1:14" ht="13" thickBot="1" x14ac:dyDescent="0.3">
      <c r="A254" s="111"/>
      <c r="B254" s="112" t="s">
        <v>240</v>
      </c>
      <c r="C254" s="113">
        <v>500000</v>
      </c>
      <c r="D254" s="111">
        <v>0</v>
      </c>
      <c r="E254" s="111">
        <v>0</v>
      </c>
      <c r="F254" s="111">
        <v>0</v>
      </c>
      <c r="G254" s="111">
        <v>0</v>
      </c>
      <c r="H254" s="111">
        <v>0</v>
      </c>
      <c r="I254" s="111">
        <v>0</v>
      </c>
      <c r="J254" s="111">
        <v>0</v>
      </c>
      <c r="K254" s="111">
        <v>0</v>
      </c>
      <c r="L254" s="111">
        <v>0</v>
      </c>
      <c r="M254" s="111">
        <v>0</v>
      </c>
      <c r="N254" s="111">
        <v>0</v>
      </c>
    </row>
    <row r="255" spans="1:14" ht="13" thickBot="1" x14ac:dyDescent="0.3">
      <c r="A255" s="111"/>
      <c r="B255" s="112" t="s">
        <v>152</v>
      </c>
      <c r="C255" s="113">
        <v>70000</v>
      </c>
      <c r="D255" s="111">
        <v>0</v>
      </c>
      <c r="E255" s="111">
        <v>0</v>
      </c>
      <c r="F255" s="111">
        <v>0</v>
      </c>
      <c r="G255" s="111">
        <v>0</v>
      </c>
      <c r="H255" s="111">
        <v>0</v>
      </c>
      <c r="I255" s="111">
        <v>0</v>
      </c>
      <c r="J255" s="111">
        <v>0</v>
      </c>
      <c r="K255" s="111">
        <v>0</v>
      </c>
      <c r="L255" s="111">
        <v>0</v>
      </c>
      <c r="M255" s="111">
        <v>0</v>
      </c>
      <c r="N255" s="111">
        <v>0</v>
      </c>
    </row>
    <row r="256" spans="1:14" ht="13" thickBot="1" x14ac:dyDescent="0.3">
      <c r="A256" s="111"/>
      <c r="B256" s="112" t="s">
        <v>242</v>
      </c>
      <c r="C256" s="113">
        <v>300000</v>
      </c>
      <c r="D256" s="111">
        <v>0</v>
      </c>
      <c r="E256" s="111">
        <v>0</v>
      </c>
      <c r="F256" s="111">
        <v>0</v>
      </c>
      <c r="G256" s="111">
        <v>0</v>
      </c>
      <c r="H256" s="111">
        <v>0</v>
      </c>
      <c r="I256" s="111">
        <v>0</v>
      </c>
      <c r="J256" s="111">
        <v>0</v>
      </c>
      <c r="K256" s="111">
        <v>0</v>
      </c>
      <c r="L256" s="111">
        <v>0</v>
      </c>
      <c r="M256" s="111">
        <v>0</v>
      </c>
      <c r="N256" s="111">
        <v>0</v>
      </c>
    </row>
    <row r="257" spans="1:15" ht="13" thickBot="1" x14ac:dyDescent="0.3">
      <c r="A257" s="111"/>
      <c r="B257" s="112" t="s">
        <v>172</v>
      </c>
      <c r="C257" s="113">
        <v>27000</v>
      </c>
      <c r="D257" s="111">
        <v>0</v>
      </c>
      <c r="E257" s="111">
        <v>0</v>
      </c>
      <c r="F257" s="111">
        <v>0</v>
      </c>
      <c r="G257" s="111">
        <v>0</v>
      </c>
      <c r="H257" s="111">
        <v>0</v>
      </c>
      <c r="I257" s="111">
        <v>0</v>
      </c>
      <c r="J257" s="111">
        <v>0</v>
      </c>
      <c r="K257" s="111">
        <v>0</v>
      </c>
      <c r="L257" s="111">
        <v>0</v>
      </c>
      <c r="M257" s="111">
        <v>0</v>
      </c>
      <c r="N257" s="111">
        <v>0</v>
      </c>
    </row>
    <row r="258" spans="1:15" ht="13" thickBot="1" x14ac:dyDescent="0.3">
      <c r="A258" s="111"/>
      <c r="B258" s="112" t="s">
        <v>173</v>
      </c>
      <c r="C258" s="113">
        <v>6883000</v>
      </c>
      <c r="D258" s="113">
        <v>410408</v>
      </c>
      <c r="E258" s="113">
        <v>363015</v>
      </c>
      <c r="F258" s="113">
        <v>311158</v>
      </c>
      <c r="G258" s="113">
        <v>73549</v>
      </c>
      <c r="H258" s="113">
        <v>146831</v>
      </c>
      <c r="I258" s="113">
        <v>90840</v>
      </c>
      <c r="J258" s="113">
        <v>380795</v>
      </c>
      <c r="K258" s="113">
        <v>36623</v>
      </c>
      <c r="L258" s="111">
        <v>0</v>
      </c>
      <c r="M258" s="111">
        <v>0</v>
      </c>
      <c r="N258" s="113">
        <v>1813219</v>
      </c>
    </row>
    <row r="259" spans="1:15" ht="13" thickBot="1" x14ac:dyDescent="0.3">
      <c r="A259" s="111"/>
      <c r="B259" s="112" t="s">
        <v>145</v>
      </c>
      <c r="C259" s="113">
        <v>3630000</v>
      </c>
      <c r="D259" s="113">
        <v>335013</v>
      </c>
      <c r="E259" s="113">
        <v>150958</v>
      </c>
      <c r="F259" s="113">
        <v>297262</v>
      </c>
      <c r="G259" s="113">
        <v>125303</v>
      </c>
      <c r="H259" s="113">
        <v>398976</v>
      </c>
      <c r="I259" s="113">
        <v>222332</v>
      </c>
      <c r="J259" s="113">
        <v>394242</v>
      </c>
      <c r="K259" s="113">
        <v>201125</v>
      </c>
      <c r="L259" s="113">
        <v>408609</v>
      </c>
      <c r="M259" s="113">
        <v>174494</v>
      </c>
      <c r="N259" s="113">
        <v>2708314</v>
      </c>
    </row>
    <row r="260" spans="1:15" ht="13" thickBot="1" x14ac:dyDescent="0.3">
      <c r="A260" s="102" t="s">
        <v>55</v>
      </c>
      <c r="B260" s="103"/>
      <c r="C260" s="104">
        <v>135585788</v>
      </c>
      <c r="D260" s="104">
        <v>3830052</v>
      </c>
      <c r="E260" s="104">
        <v>4067367</v>
      </c>
      <c r="F260" s="104">
        <v>6276378</v>
      </c>
      <c r="G260" s="104">
        <v>5926173</v>
      </c>
      <c r="H260" s="104">
        <v>7350440</v>
      </c>
      <c r="I260" s="104">
        <v>7711843</v>
      </c>
      <c r="J260" s="104">
        <v>6911921</v>
      </c>
      <c r="K260" s="104">
        <v>7779431</v>
      </c>
      <c r="L260" s="104">
        <v>8329193</v>
      </c>
      <c r="M260" s="104">
        <v>5477596</v>
      </c>
      <c r="N260" s="104">
        <v>63660394</v>
      </c>
      <c r="O260" s="85"/>
    </row>
    <row r="261" spans="1:15" ht="13" thickBot="1" x14ac:dyDescent="0.3">
      <c r="A261" s="119" t="s">
        <v>108</v>
      </c>
      <c r="B261" s="120"/>
      <c r="C261" s="115">
        <v>157450569</v>
      </c>
      <c r="D261" s="115">
        <v>4591634</v>
      </c>
      <c r="E261" s="115">
        <v>4798468</v>
      </c>
      <c r="F261" s="115">
        <v>7117862</v>
      </c>
      <c r="G261" s="115">
        <v>7146623</v>
      </c>
      <c r="H261" s="115">
        <v>8817205</v>
      </c>
      <c r="I261" s="115">
        <v>8793459</v>
      </c>
      <c r="J261" s="115">
        <v>8002633</v>
      </c>
      <c r="K261" s="115">
        <v>9341751</v>
      </c>
      <c r="L261" s="115">
        <v>9332022</v>
      </c>
      <c r="M261" s="115">
        <v>6535600</v>
      </c>
      <c r="N261" s="115">
        <v>74477257</v>
      </c>
      <c r="O261" s="85"/>
    </row>
  </sheetData>
  <mergeCells count="15">
    <mergeCell ref="A1:N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261:B261"/>
  </mergeCells>
  <pageMargins left="0.7" right="0.7" top="0.75" bottom="0.75" header="0.3" footer="0.3"/>
  <pageSetup scale="47" orientation="portrait" horizontalDpi="1200" verticalDpi="1200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93F00-4830-4DD2-9156-AD5BE99CC696}">
  <dimension ref="A1:L154"/>
  <sheetViews>
    <sheetView topLeftCell="A113" zoomScaleNormal="100" workbookViewId="0">
      <selection sqref="A1:N2"/>
    </sheetView>
  </sheetViews>
  <sheetFormatPr defaultRowHeight="12.5" x14ac:dyDescent="0.25"/>
  <cols>
    <col min="1" max="1" width="16.81640625" customWidth="1"/>
    <col min="2" max="2" width="12" customWidth="1"/>
    <col min="3" max="3" width="13.453125" customWidth="1"/>
    <col min="4" max="5" width="10.81640625" customWidth="1"/>
    <col min="6" max="6" width="9.81640625" customWidth="1"/>
    <col min="7" max="9" width="10.1796875" customWidth="1"/>
    <col min="10" max="10" width="12.26953125" customWidth="1"/>
    <col min="11" max="11" width="0.453125" customWidth="1"/>
    <col min="12" max="12" width="8.81640625" hidden="1" customWidth="1"/>
  </cols>
  <sheetData>
    <row r="1" spans="1:12" ht="40.5" customHeight="1" x14ac:dyDescent="0.3">
      <c r="A1" s="127" t="s">
        <v>248</v>
      </c>
      <c r="B1" s="128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x14ac:dyDescent="0.25">
      <c r="A2" t="s">
        <v>188</v>
      </c>
      <c r="B2" s="79" t="s">
        <v>189</v>
      </c>
      <c r="C2" s="80" t="s">
        <v>190</v>
      </c>
      <c r="D2" s="95" t="s">
        <v>225</v>
      </c>
      <c r="E2" s="95" t="s">
        <v>228</v>
      </c>
      <c r="F2" s="95" t="s">
        <v>234</v>
      </c>
      <c r="G2" s="95" t="s">
        <v>235</v>
      </c>
      <c r="H2" s="95" t="s">
        <v>249</v>
      </c>
      <c r="I2" s="95" t="s">
        <v>250</v>
      </c>
      <c r="J2" s="95" t="s">
        <v>220</v>
      </c>
    </row>
    <row r="3" spans="1:12" ht="14" x14ac:dyDescent="0.3">
      <c r="A3" s="81" t="s">
        <v>191</v>
      </c>
      <c r="B3" s="82"/>
    </row>
    <row r="4" spans="1:12" ht="14" x14ac:dyDescent="0.3">
      <c r="A4" s="83" t="s">
        <v>192</v>
      </c>
      <c r="B4" s="84">
        <v>648</v>
      </c>
      <c r="C4" s="85">
        <v>0</v>
      </c>
      <c r="D4" s="85">
        <v>0</v>
      </c>
      <c r="E4" s="85">
        <v>6983</v>
      </c>
      <c r="F4" s="85">
        <v>0</v>
      </c>
      <c r="G4" s="85">
        <v>0</v>
      </c>
      <c r="H4" s="85">
        <v>0</v>
      </c>
      <c r="I4" s="85">
        <v>0</v>
      </c>
      <c r="J4" s="85">
        <f t="shared" ref="J4:J22" si="0">SUM(B4:I4)</f>
        <v>7631</v>
      </c>
    </row>
    <row r="5" spans="1:12" x14ac:dyDescent="0.25">
      <c r="A5" s="86" t="s">
        <v>201</v>
      </c>
      <c r="B5" s="85">
        <v>324</v>
      </c>
      <c r="C5" s="85">
        <v>648</v>
      </c>
      <c r="D5" s="85">
        <v>0</v>
      </c>
      <c r="E5" s="85">
        <v>0</v>
      </c>
      <c r="F5" s="85">
        <v>0</v>
      </c>
      <c r="G5" s="85">
        <v>4</v>
      </c>
      <c r="H5" s="85">
        <v>0</v>
      </c>
      <c r="I5" s="85">
        <v>1080</v>
      </c>
      <c r="J5" s="85">
        <f t="shared" si="0"/>
        <v>2056</v>
      </c>
    </row>
    <row r="6" spans="1:12" x14ac:dyDescent="0.25">
      <c r="A6" s="86" t="s">
        <v>193</v>
      </c>
      <c r="B6" s="85">
        <v>480</v>
      </c>
      <c r="C6" s="85">
        <v>504</v>
      </c>
      <c r="D6" s="85">
        <v>2613</v>
      </c>
      <c r="E6" s="85">
        <v>2131</v>
      </c>
      <c r="F6" s="85">
        <v>2002</v>
      </c>
      <c r="G6" s="85">
        <v>3671</v>
      </c>
      <c r="H6" s="85">
        <v>0</v>
      </c>
      <c r="I6" s="85">
        <v>1440</v>
      </c>
      <c r="J6" s="85">
        <f t="shared" si="0"/>
        <v>12841</v>
      </c>
    </row>
    <row r="7" spans="1:12" x14ac:dyDescent="0.25">
      <c r="A7" s="86" t="s">
        <v>165</v>
      </c>
      <c r="B7" s="85">
        <v>19068</v>
      </c>
      <c r="C7" s="85">
        <v>19068</v>
      </c>
      <c r="D7" s="85">
        <v>76267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f t="shared" si="0"/>
        <v>114403</v>
      </c>
    </row>
    <row r="8" spans="1:12" x14ac:dyDescent="0.25">
      <c r="A8" s="87" t="s">
        <v>140</v>
      </c>
      <c r="B8" s="85">
        <v>181086</v>
      </c>
      <c r="C8" s="85">
        <v>103850</v>
      </c>
      <c r="D8" s="85">
        <v>101524</v>
      </c>
      <c r="E8" s="85">
        <v>174059</v>
      </c>
      <c r="F8" s="85">
        <v>101674</v>
      </c>
      <c r="G8" s="85">
        <v>94029</v>
      </c>
      <c r="H8" s="85">
        <v>36967</v>
      </c>
      <c r="I8" s="85">
        <v>58677</v>
      </c>
      <c r="J8" s="85">
        <f t="shared" si="0"/>
        <v>851866</v>
      </c>
    </row>
    <row r="9" spans="1:12" x14ac:dyDescent="0.25">
      <c r="A9" s="87" t="s">
        <v>141</v>
      </c>
      <c r="B9" s="85">
        <v>2905</v>
      </c>
      <c r="C9" s="85">
        <v>4358</v>
      </c>
      <c r="D9" s="85">
        <v>4358</v>
      </c>
      <c r="E9" s="85">
        <v>23843</v>
      </c>
      <c r="F9" s="85">
        <v>12608</v>
      </c>
      <c r="G9" s="85">
        <v>726</v>
      </c>
      <c r="H9" s="85">
        <v>19043</v>
      </c>
      <c r="I9" s="85">
        <v>2400</v>
      </c>
      <c r="J9" s="85">
        <f t="shared" si="0"/>
        <v>70241</v>
      </c>
    </row>
    <row r="10" spans="1:12" x14ac:dyDescent="0.25">
      <c r="A10" s="87" t="s">
        <v>232</v>
      </c>
      <c r="B10" s="85">
        <v>0</v>
      </c>
      <c r="C10" s="85">
        <v>0</v>
      </c>
      <c r="D10" s="85">
        <v>0</v>
      </c>
      <c r="E10" s="85">
        <v>0</v>
      </c>
      <c r="F10" s="85">
        <v>0</v>
      </c>
      <c r="G10" s="85">
        <v>5760</v>
      </c>
      <c r="H10" s="85">
        <v>0</v>
      </c>
      <c r="I10" s="85">
        <v>0</v>
      </c>
      <c r="J10" s="85">
        <f t="shared" si="0"/>
        <v>5760</v>
      </c>
    </row>
    <row r="11" spans="1:12" x14ac:dyDescent="0.25">
      <c r="A11" s="87" t="s">
        <v>156</v>
      </c>
      <c r="B11" s="85">
        <v>32520</v>
      </c>
      <c r="C11" s="85">
        <v>15370</v>
      </c>
      <c r="D11" s="85">
        <v>43182</v>
      </c>
      <c r="E11" s="85">
        <v>46000</v>
      </c>
      <c r="F11" s="85">
        <v>38373</v>
      </c>
      <c r="G11" s="85">
        <v>30476</v>
      </c>
      <c r="H11" s="85">
        <v>34541</v>
      </c>
      <c r="I11" s="85">
        <v>13700</v>
      </c>
      <c r="J11" s="85">
        <f t="shared" si="0"/>
        <v>254162</v>
      </c>
    </row>
    <row r="12" spans="1:12" x14ac:dyDescent="0.25">
      <c r="A12" s="87" t="s">
        <v>157</v>
      </c>
      <c r="B12" s="85">
        <v>1937877</v>
      </c>
      <c r="C12" s="85">
        <v>1638927</v>
      </c>
      <c r="D12" s="85">
        <v>2640289</v>
      </c>
      <c r="E12" s="85">
        <v>2376365</v>
      </c>
      <c r="F12" s="85">
        <v>2932558</v>
      </c>
      <c r="G12" s="85">
        <v>2588985</v>
      </c>
      <c r="H12" s="85">
        <v>4471238</v>
      </c>
      <c r="I12" s="85">
        <v>3085092</v>
      </c>
      <c r="J12" s="85">
        <f t="shared" si="0"/>
        <v>21671331</v>
      </c>
    </row>
    <row r="13" spans="1:12" x14ac:dyDescent="0.25">
      <c r="A13" s="87" t="s">
        <v>142</v>
      </c>
      <c r="B13" s="85">
        <v>0</v>
      </c>
      <c r="C13" s="85">
        <v>700</v>
      </c>
      <c r="D13" s="85">
        <v>99</v>
      </c>
      <c r="E13" s="85">
        <v>726</v>
      </c>
      <c r="F13" s="85">
        <v>1050</v>
      </c>
      <c r="G13" s="85">
        <v>3658</v>
      </c>
      <c r="H13" s="85">
        <v>4209</v>
      </c>
      <c r="I13" s="85">
        <v>325</v>
      </c>
      <c r="J13" s="85">
        <f t="shared" si="0"/>
        <v>10767</v>
      </c>
    </row>
    <row r="14" spans="1:12" x14ac:dyDescent="0.25">
      <c r="A14" s="87" t="s">
        <v>143</v>
      </c>
      <c r="B14" s="85">
        <v>1440</v>
      </c>
      <c r="C14" s="85">
        <v>2976</v>
      </c>
      <c r="D14" s="85">
        <v>0</v>
      </c>
      <c r="E14" s="85">
        <v>1440</v>
      </c>
      <c r="F14" s="85">
        <v>2696</v>
      </c>
      <c r="G14" s="85">
        <v>0</v>
      </c>
      <c r="H14" s="85">
        <v>3288</v>
      </c>
      <c r="I14" s="85">
        <v>3646</v>
      </c>
      <c r="J14" s="85">
        <f t="shared" si="0"/>
        <v>15486</v>
      </c>
    </row>
    <row r="15" spans="1:12" x14ac:dyDescent="0.25">
      <c r="A15" s="87" t="s">
        <v>150</v>
      </c>
      <c r="B15" s="85">
        <v>0</v>
      </c>
      <c r="C15" s="85">
        <v>4200</v>
      </c>
      <c r="D15" s="85">
        <v>0</v>
      </c>
      <c r="E15" s="85">
        <v>0</v>
      </c>
      <c r="F15" s="85">
        <v>0</v>
      </c>
      <c r="G15" s="85">
        <v>3600</v>
      </c>
      <c r="H15" s="85">
        <v>0</v>
      </c>
      <c r="I15" s="85">
        <v>0</v>
      </c>
      <c r="J15" s="85">
        <f t="shared" si="0"/>
        <v>7800</v>
      </c>
    </row>
    <row r="16" spans="1:12" x14ac:dyDescent="0.25">
      <c r="A16" s="87" t="s">
        <v>144</v>
      </c>
      <c r="B16" s="85">
        <v>208951</v>
      </c>
      <c r="C16" s="85">
        <v>303117</v>
      </c>
      <c r="D16" s="85">
        <v>213659</v>
      </c>
      <c r="E16" s="85">
        <v>156850</v>
      </c>
      <c r="F16" s="85">
        <v>696017</v>
      </c>
      <c r="G16" s="85">
        <v>77921</v>
      </c>
      <c r="H16" s="85">
        <v>147871</v>
      </c>
      <c r="I16" s="85">
        <v>220779</v>
      </c>
      <c r="J16" s="85">
        <f t="shared" si="0"/>
        <v>2025165</v>
      </c>
    </row>
    <row r="17" spans="1:10" x14ac:dyDescent="0.25">
      <c r="A17" s="87" t="s">
        <v>197</v>
      </c>
      <c r="B17" s="85">
        <v>0</v>
      </c>
      <c r="C17">
        <v>0</v>
      </c>
      <c r="D17" s="85">
        <v>0</v>
      </c>
      <c r="E17" s="85">
        <v>960</v>
      </c>
      <c r="F17" s="85">
        <v>0</v>
      </c>
      <c r="G17" s="85">
        <v>0</v>
      </c>
      <c r="H17" s="85">
        <v>1984</v>
      </c>
      <c r="I17" s="85">
        <v>378</v>
      </c>
      <c r="J17" s="85">
        <f t="shared" si="0"/>
        <v>3322</v>
      </c>
    </row>
    <row r="18" spans="1:10" x14ac:dyDescent="0.25">
      <c r="A18" s="87" t="s">
        <v>168</v>
      </c>
      <c r="B18" s="85">
        <v>998</v>
      </c>
      <c r="C18" s="85">
        <v>0</v>
      </c>
      <c r="D18" s="85">
        <v>1304</v>
      </c>
      <c r="E18" s="85">
        <v>0</v>
      </c>
      <c r="F18" s="85">
        <v>2228</v>
      </c>
      <c r="G18" s="85">
        <v>445</v>
      </c>
      <c r="H18" s="85">
        <v>0</v>
      </c>
      <c r="I18" s="85">
        <v>0</v>
      </c>
      <c r="J18" s="85">
        <f t="shared" si="0"/>
        <v>4975</v>
      </c>
    </row>
    <row r="19" spans="1:10" x14ac:dyDescent="0.25">
      <c r="A19" s="86" t="s">
        <v>159</v>
      </c>
      <c r="B19" s="85">
        <v>0</v>
      </c>
      <c r="C19" s="85">
        <v>2878</v>
      </c>
      <c r="D19" s="85">
        <v>3061</v>
      </c>
      <c r="E19" s="85">
        <v>4104</v>
      </c>
      <c r="F19" s="85">
        <v>0</v>
      </c>
      <c r="G19" s="85">
        <v>400</v>
      </c>
      <c r="H19" s="85">
        <v>935</v>
      </c>
      <c r="I19" s="85">
        <v>1430</v>
      </c>
      <c r="J19" s="85">
        <f t="shared" si="0"/>
        <v>12808</v>
      </c>
    </row>
    <row r="20" spans="1:10" x14ac:dyDescent="0.25">
      <c r="A20" s="87" t="s">
        <v>160</v>
      </c>
      <c r="B20" s="85">
        <v>600</v>
      </c>
      <c r="C20" s="85">
        <v>151</v>
      </c>
      <c r="D20" s="85">
        <v>320</v>
      </c>
      <c r="E20" s="85">
        <v>240</v>
      </c>
      <c r="F20" s="85">
        <v>540</v>
      </c>
      <c r="G20" s="85">
        <v>0</v>
      </c>
      <c r="H20" s="85">
        <v>0</v>
      </c>
      <c r="I20" s="85">
        <v>0</v>
      </c>
      <c r="J20" s="85">
        <f t="shared" si="0"/>
        <v>1851</v>
      </c>
    </row>
    <row r="21" spans="1:10" x14ac:dyDescent="0.25">
      <c r="A21" s="87" t="s">
        <v>195</v>
      </c>
      <c r="B21" s="85">
        <v>0</v>
      </c>
      <c r="C21" s="85">
        <v>560</v>
      </c>
      <c r="D21" s="85">
        <v>3000</v>
      </c>
      <c r="E21" s="85">
        <v>0</v>
      </c>
      <c r="F21" s="85">
        <v>0</v>
      </c>
      <c r="G21" s="85">
        <v>1520</v>
      </c>
      <c r="H21" s="85">
        <v>720</v>
      </c>
      <c r="I21" s="85">
        <v>0</v>
      </c>
      <c r="J21" s="85">
        <f t="shared" si="0"/>
        <v>5800</v>
      </c>
    </row>
    <row r="22" spans="1:10" x14ac:dyDescent="0.25">
      <c r="A22" s="87" t="s">
        <v>146</v>
      </c>
      <c r="B22" s="85">
        <v>18000</v>
      </c>
      <c r="C22" s="85">
        <v>0</v>
      </c>
      <c r="D22" s="85">
        <v>165238</v>
      </c>
      <c r="E22" s="85">
        <v>69628</v>
      </c>
      <c r="F22" s="85">
        <v>34816</v>
      </c>
      <c r="G22" s="85">
        <v>0</v>
      </c>
      <c r="H22" s="85">
        <v>0</v>
      </c>
      <c r="I22" s="85">
        <v>0</v>
      </c>
      <c r="J22" s="85">
        <f t="shared" si="0"/>
        <v>287682</v>
      </c>
    </row>
    <row r="23" spans="1:10" x14ac:dyDescent="0.25">
      <c r="A23" s="87"/>
    </row>
    <row r="24" spans="1:10" ht="14" x14ac:dyDescent="0.3">
      <c r="A24" s="81" t="s">
        <v>196</v>
      </c>
      <c r="B24" s="82"/>
    </row>
    <row r="25" spans="1:10" x14ac:dyDescent="0.25">
      <c r="A25" s="86" t="s">
        <v>251</v>
      </c>
      <c r="B25" s="85">
        <v>0</v>
      </c>
      <c r="C25" s="85">
        <v>0</v>
      </c>
      <c r="D25" s="85">
        <v>0</v>
      </c>
      <c r="E25" s="85">
        <v>0</v>
      </c>
      <c r="F25" s="85">
        <v>0</v>
      </c>
      <c r="G25" s="85">
        <v>0</v>
      </c>
      <c r="H25" s="85">
        <v>1920</v>
      </c>
      <c r="I25" s="85">
        <v>0</v>
      </c>
      <c r="J25" s="85">
        <f t="shared" ref="J25:J32" si="1">SUM(B25:I25)</f>
        <v>1920</v>
      </c>
    </row>
    <row r="26" spans="1:10" x14ac:dyDescent="0.25">
      <c r="A26" s="86" t="s">
        <v>157</v>
      </c>
      <c r="B26" s="85">
        <v>0</v>
      </c>
      <c r="C26">
        <v>0</v>
      </c>
      <c r="D26">
        <v>51000</v>
      </c>
      <c r="E26" s="85">
        <v>100</v>
      </c>
      <c r="F26" s="85">
        <v>0</v>
      </c>
      <c r="G26" s="85">
        <v>0</v>
      </c>
      <c r="H26" s="85">
        <v>0</v>
      </c>
      <c r="I26" s="85">
        <v>360</v>
      </c>
      <c r="J26" s="85">
        <f t="shared" si="1"/>
        <v>51460</v>
      </c>
    </row>
    <row r="27" spans="1:10" ht="14" x14ac:dyDescent="0.3">
      <c r="A27" s="88" t="s">
        <v>221</v>
      </c>
      <c r="B27" s="89">
        <v>0</v>
      </c>
      <c r="C27">
        <v>572</v>
      </c>
      <c r="D27" s="85">
        <v>1111</v>
      </c>
      <c r="E27" s="85">
        <v>0</v>
      </c>
      <c r="F27" s="85">
        <v>0</v>
      </c>
      <c r="G27" s="85">
        <v>436</v>
      </c>
      <c r="H27" s="85">
        <v>4098</v>
      </c>
      <c r="I27" s="85">
        <v>0</v>
      </c>
      <c r="J27" s="85">
        <f t="shared" si="1"/>
        <v>6217</v>
      </c>
    </row>
    <row r="28" spans="1:10" x14ac:dyDescent="0.25">
      <c r="A28" s="86" t="s">
        <v>144</v>
      </c>
      <c r="B28" s="85">
        <v>0</v>
      </c>
      <c r="C28" s="85">
        <v>0</v>
      </c>
      <c r="D28" s="85">
        <v>0</v>
      </c>
      <c r="E28" s="85">
        <v>0</v>
      </c>
      <c r="F28" s="85">
        <v>93033</v>
      </c>
      <c r="G28" s="85">
        <v>0</v>
      </c>
      <c r="H28" s="85">
        <v>0</v>
      </c>
      <c r="I28" s="85">
        <v>0</v>
      </c>
      <c r="J28" s="85">
        <f t="shared" si="1"/>
        <v>93033</v>
      </c>
    </row>
    <row r="29" spans="1:10" x14ac:dyDescent="0.25">
      <c r="A29" s="87" t="s">
        <v>197</v>
      </c>
      <c r="B29" s="85">
        <v>4599</v>
      </c>
      <c r="C29">
        <v>2044</v>
      </c>
      <c r="D29" s="85">
        <v>0</v>
      </c>
      <c r="E29" s="85">
        <v>0</v>
      </c>
      <c r="F29" s="85">
        <v>1686</v>
      </c>
      <c r="G29" s="85">
        <v>0</v>
      </c>
      <c r="H29" s="85">
        <v>0</v>
      </c>
      <c r="I29" s="85">
        <v>0</v>
      </c>
      <c r="J29" s="85">
        <f t="shared" si="1"/>
        <v>8329</v>
      </c>
    </row>
    <row r="30" spans="1:10" x14ac:dyDescent="0.25">
      <c r="A30" s="87" t="s">
        <v>159</v>
      </c>
      <c r="B30" s="85">
        <v>0</v>
      </c>
      <c r="C30">
        <v>6184</v>
      </c>
      <c r="D30">
        <v>0</v>
      </c>
      <c r="E30">
        <v>5258</v>
      </c>
      <c r="F30" s="85">
        <v>0</v>
      </c>
      <c r="G30" s="85">
        <v>52</v>
      </c>
      <c r="H30" s="85">
        <v>0</v>
      </c>
      <c r="I30" s="85">
        <v>0</v>
      </c>
      <c r="J30" s="85">
        <f t="shared" si="1"/>
        <v>11494</v>
      </c>
    </row>
    <row r="31" spans="1:10" x14ac:dyDescent="0.25">
      <c r="A31" s="86" t="s">
        <v>222</v>
      </c>
      <c r="B31" s="85">
        <v>0</v>
      </c>
      <c r="C31">
        <v>510</v>
      </c>
      <c r="D31">
        <v>0</v>
      </c>
      <c r="E31" s="85">
        <v>0</v>
      </c>
      <c r="F31" s="85">
        <v>0</v>
      </c>
      <c r="G31" s="85">
        <v>0</v>
      </c>
      <c r="H31" s="85">
        <v>0</v>
      </c>
      <c r="I31" s="85">
        <v>0</v>
      </c>
      <c r="J31" s="85">
        <f t="shared" si="1"/>
        <v>510</v>
      </c>
    </row>
    <row r="32" spans="1:10" x14ac:dyDescent="0.25">
      <c r="A32" s="86" t="s">
        <v>146</v>
      </c>
      <c r="B32" s="85">
        <v>0</v>
      </c>
      <c r="C32">
        <v>0</v>
      </c>
      <c r="D32">
        <v>642</v>
      </c>
      <c r="E32" s="85">
        <v>151</v>
      </c>
      <c r="F32" s="85">
        <v>491</v>
      </c>
      <c r="G32" s="85">
        <v>0</v>
      </c>
      <c r="H32" s="85">
        <v>0</v>
      </c>
      <c r="I32" s="85">
        <v>0</v>
      </c>
      <c r="J32" s="85">
        <f t="shared" si="1"/>
        <v>1284</v>
      </c>
    </row>
    <row r="33" spans="1:10" x14ac:dyDescent="0.25">
      <c r="A33" s="86"/>
      <c r="B33" s="85"/>
      <c r="J33" s="85"/>
    </row>
    <row r="34" spans="1:10" ht="14" x14ac:dyDescent="0.3">
      <c r="A34" s="81" t="s">
        <v>198</v>
      </c>
      <c r="B34" s="82"/>
    </row>
    <row r="35" spans="1:10" x14ac:dyDescent="0.25">
      <c r="A35" s="87" t="s">
        <v>147</v>
      </c>
      <c r="B35" s="85">
        <v>54450</v>
      </c>
      <c r="C35" s="85">
        <v>18135</v>
      </c>
      <c r="D35" s="85">
        <v>0</v>
      </c>
      <c r="E35" s="85">
        <v>36229</v>
      </c>
      <c r="F35" s="85">
        <v>0</v>
      </c>
      <c r="G35" s="85">
        <v>18150</v>
      </c>
      <c r="H35" s="85">
        <v>19051</v>
      </c>
      <c r="I35" s="85">
        <v>18150</v>
      </c>
      <c r="J35" s="85">
        <f t="shared" ref="J35:J42" si="2">SUM(B35:I35)</f>
        <v>164165</v>
      </c>
    </row>
    <row r="36" spans="1:10" x14ac:dyDescent="0.25">
      <c r="A36" s="87" t="s">
        <v>156</v>
      </c>
      <c r="B36" s="85">
        <v>1250</v>
      </c>
      <c r="C36" s="85"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f t="shared" si="2"/>
        <v>1250</v>
      </c>
    </row>
    <row r="37" spans="1:10" x14ac:dyDescent="0.25">
      <c r="A37" s="86" t="s">
        <v>150</v>
      </c>
      <c r="B37" s="85">
        <v>939</v>
      </c>
      <c r="C37" s="85"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f t="shared" si="2"/>
        <v>939</v>
      </c>
    </row>
    <row r="38" spans="1:10" x14ac:dyDescent="0.25">
      <c r="A38" s="86" t="s">
        <v>144</v>
      </c>
      <c r="B38" s="85">
        <v>28585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5">
        <f t="shared" si="2"/>
        <v>28585</v>
      </c>
    </row>
    <row r="39" spans="1:10" x14ac:dyDescent="0.25">
      <c r="A39" s="86" t="s">
        <v>222</v>
      </c>
      <c r="B39" s="85">
        <v>0</v>
      </c>
      <c r="C39">
        <v>0</v>
      </c>
      <c r="D39">
        <v>4270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f t="shared" si="2"/>
        <v>4270</v>
      </c>
    </row>
    <row r="40" spans="1:10" x14ac:dyDescent="0.25">
      <c r="A40" s="86" t="s">
        <v>160</v>
      </c>
      <c r="B40" s="85">
        <v>1735</v>
      </c>
      <c r="C40" s="85">
        <v>0</v>
      </c>
      <c r="D40" s="85">
        <v>0</v>
      </c>
      <c r="E40" s="85">
        <v>3154</v>
      </c>
      <c r="F40" s="85">
        <v>0</v>
      </c>
      <c r="G40" s="85">
        <v>3888</v>
      </c>
      <c r="H40" s="85">
        <v>0</v>
      </c>
      <c r="I40" s="85">
        <v>475</v>
      </c>
      <c r="J40" s="85">
        <f t="shared" si="2"/>
        <v>9252</v>
      </c>
    </row>
    <row r="41" spans="1:10" x14ac:dyDescent="0.25">
      <c r="A41" s="86" t="s">
        <v>199</v>
      </c>
      <c r="B41" s="85">
        <v>0</v>
      </c>
      <c r="C41" s="85">
        <v>14800</v>
      </c>
      <c r="D41" s="96">
        <v>0</v>
      </c>
      <c r="E41" s="96">
        <v>0</v>
      </c>
      <c r="F41" s="96">
        <v>0</v>
      </c>
      <c r="G41" s="96">
        <v>0</v>
      </c>
      <c r="H41" s="96">
        <v>0</v>
      </c>
      <c r="I41" s="96">
        <v>2558</v>
      </c>
      <c r="J41" s="85">
        <f t="shared" si="2"/>
        <v>17358</v>
      </c>
    </row>
    <row r="42" spans="1:10" x14ac:dyDescent="0.25">
      <c r="A42" s="87" t="s">
        <v>146</v>
      </c>
      <c r="B42" s="85">
        <v>1776</v>
      </c>
      <c r="C42" s="85">
        <v>0</v>
      </c>
      <c r="D42" s="85">
        <v>611</v>
      </c>
      <c r="E42" s="85">
        <v>0</v>
      </c>
      <c r="F42" s="85">
        <v>613</v>
      </c>
      <c r="G42" s="85">
        <v>0</v>
      </c>
      <c r="H42" s="85">
        <v>0</v>
      </c>
      <c r="I42" s="85">
        <v>0</v>
      </c>
      <c r="J42" s="85">
        <f t="shared" si="2"/>
        <v>3000</v>
      </c>
    </row>
    <row r="43" spans="1:10" x14ac:dyDescent="0.25">
      <c r="A43" s="87"/>
    </row>
    <row r="44" spans="1:10" ht="14" x14ac:dyDescent="0.3">
      <c r="A44" s="81" t="s">
        <v>236</v>
      </c>
      <c r="B44" s="82"/>
    </row>
    <row r="45" spans="1:10" x14ac:dyDescent="0.25">
      <c r="A45" s="87" t="s">
        <v>157</v>
      </c>
      <c r="B45" s="85">
        <v>0</v>
      </c>
      <c r="C45" s="85">
        <v>0</v>
      </c>
      <c r="D45" s="85">
        <v>0</v>
      </c>
      <c r="E45" s="85">
        <v>17000</v>
      </c>
      <c r="F45" s="85">
        <v>0</v>
      </c>
      <c r="G45" s="85">
        <v>0</v>
      </c>
      <c r="H45" s="85">
        <v>0</v>
      </c>
      <c r="I45" s="85">
        <v>0</v>
      </c>
      <c r="J45" s="85">
        <f>SUM(B45:I45)</f>
        <v>17000</v>
      </c>
    </row>
    <row r="46" spans="1:10" x14ac:dyDescent="0.25">
      <c r="A46" s="87" t="s">
        <v>204</v>
      </c>
      <c r="B46" s="85">
        <v>0</v>
      </c>
      <c r="C46" s="85">
        <v>0</v>
      </c>
      <c r="D46" s="85">
        <v>0</v>
      </c>
      <c r="E46" s="85">
        <v>134266</v>
      </c>
      <c r="F46" s="85">
        <v>0</v>
      </c>
      <c r="G46" s="85">
        <v>0</v>
      </c>
      <c r="H46" s="85">
        <v>0</v>
      </c>
      <c r="I46" s="85">
        <v>0</v>
      </c>
      <c r="J46" s="85">
        <f>SUM(B46:I46)</f>
        <v>134266</v>
      </c>
    </row>
    <row r="47" spans="1:10" x14ac:dyDescent="0.25">
      <c r="A47" s="87"/>
    </row>
    <row r="48" spans="1:10" ht="14" x14ac:dyDescent="0.3">
      <c r="A48" s="81" t="s">
        <v>200</v>
      </c>
      <c r="B48" s="82"/>
    </row>
    <row r="49" spans="1:10" x14ac:dyDescent="0.25">
      <c r="A49" s="87" t="s">
        <v>171</v>
      </c>
      <c r="B49" s="85">
        <v>0</v>
      </c>
      <c r="C49" s="85">
        <v>14846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f t="shared" ref="J49:J60" si="3">SUM(B49:I49)</f>
        <v>14846</v>
      </c>
    </row>
    <row r="50" spans="1:10" x14ac:dyDescent="0.25">
      <c r="A50" s="87" t="s">
        <v>201</v>
      </c>
      <c r="B50" s="85">
        <v>940</v>
      </c>
      <c r="C50" s="85">
        <v>324</v>
      </c>
      <c r="D50" s="85">
        <v>694</v>
      </c>
      <c r="E50" s="85">
        <v>7208</v>
      </c>
      <c r="F50" s="85">
        <v>810</v>
      </c>
      <c r="G50" s="85">
        <v>1404</v>
      </c>
      <c r="H50" s="85">
        <v>0</v>
      </c>
      <c r="I50" s="85">
        <v>0</v>
      </c>
      <c r="J50" s="85">
        <f t="shared" si="3"/>
        <v>11380</v>
      </c>
    </row>
    <row r="51" spans="1:10" x14ac:dyDescent="0.25">
      <c r="A51" s="86" t="s">
        <v>170</v>
      </c>
      <c r="B51" s="85">
        <v>337</v>
      </c>
      <c r="C51" s="85">
        <v>720</v>
      </c>
      <c r="D51" s="85">
        <v>0</v>
      </c>
      <c r="E51" s="85">
        <v>630</v>
      </c>
      <c r="F51" s="85">
        <v>0</v>
      </c>
      <c r="G51" s="85">
        <v>0</v>
      </c>
      <c r="H51" s="85">
        <v>0</v>
      </c>
      <c r="I51" s="85">
        <v>0</v>
      </c>
      <c r="J51" s="85">
        <f t="shared" si="3"/>
        <v>1687</v>
      </c>
    </row>
    <row r="52" spans="1:10" x14ac:dyDescent="0.25">
      <c r="A52" s="87" t="s">
        <v>202</v>
      </c>
      <c r="B52" s="85">
        <v>3730</v>
      </c>
      <c r="C52" s="85">
        <v>0</v>
      </c>
      <c r="D52" s="85">
        <v>0</v>
      </c>
      <c r="E52" s="85">
        <v>0</v>
      </c>
      <c r="F52" s="85">
        <v>1478</v>
      </c>
      <c r="G52" s="85">
        <v>0</v>
      </c>
      <c r="H52" s="85">
        <v>4896</v>
      </c>
      <c r="I52" s="85">
        <v>1071</v>
      </c>
      <c r="J52" s="85">
        <f t="shared" si="3"/>
        <v>11175</v>
      </c>
    </row>
    <row r="53" spans="1:10" x14ac:dyDescent="0.25">
      <c r="A53" s="87" t="s">
        <v>156</v>
      </c>
      <c r="B53" s="85">
        <v>60722</v>
      </c>
      <c r="C53" s="85">
        <v>23823</v>
      </c>
      <c r="D53" s="85">
        <v>49034</v>
      </c>
      <c r="E53" s="85">
        <v>57030</v>
      </c>
      <c r="F53" s="85">
        <v>89746</v>
      </c>
      <c r="G53" s="85">
        <v>35123</v>
      </c>
      <c r="H53" s="85">
        <v>47725</v>
      </c>
      <c r="I53" s="85">
        <v>46435</v>
      </c>
      <c r="J53" s="85">
        <f t="shared" si="3"/>
        <v>409638</v>
      </c>
    </row>
    <row r="54" spans="1:10" x14ac:dyDescent="0.25">
      <c r="A54" s="87" t="s">
        <v>157</v>
      </c>
      <c r="B54" s="85">
        <v>0</v>
      </c>
      <c r="C54" s="85">
        <v>0</v>
      </c>
      <c r="D54" s="85">
        <v>5312</v>
      </c>
      <c r="E54" s="85">
        <v>10810</v>
      </c>
      <c r="F54" s="85">
        <v>0</v>
      </c>
      <c r="G54" s="85">
        <v>9561</v>
      </c>
      <c r="H54" s="85">
        <v>0</v>
      </c>
      <c r="I54" s="85">
        <v>3231</v>
      </c>
      <c r="J54" s="85">
        <f t="shared" si="3"/>
        <v>28914</v>
      </c>
    </row>
    <row r="55" spans="1:10" x14ac:dyDescent="0.25">
      <c r="A55" s="87" t="s">
        <v>150</v>
      </c>
      <c r="B55" s="85">
        <v>1080</v>
      </c>
      <c r="C55" s="85">
        <v>0</v>
      </c>
      <c r="D55" s="85">
        <v>0</v>
      </c>
      <c r="E55" s="85">
        <v>1200</v>
      </c>
      <c r="F55" s="85">
        <v>0</v>
      </c>
      <c r="G55" s="85">
        <v>0</v>
      </c>
      <c r="H55" s="85">
        <v>0</v>
      </c>
      <c r="I55" s="85">
        <v>620</v>
      </c>
      <c r="J55" s="85">
        <f t="shared" si="3"/>
        <v>2900</v>
      </c>
    </row>
    <row r="56" spans="1:10" x14ac:dyDescent="0.25">
      <c r="A56" s="87" t="s">
        <v>144</v>
      </c>
      <c r="B56" s="85">
        <v>3600</v>
      </c>
      <c r="C56" s="85">
        <v>0</v>
      </c>
      <c r="D56" s="85">
        <v>0</v>
      </c>
      <c r="E56" s="85">
        <v>0</v>
      </c>
      <c r="F56" s="85">
        <v>0</v>
      </c>
      <c r="G56" s="85">
        <v>7642</v>
      </c>
      <c r="H56" s="85">
        <v>0</v>
      </c>
      <c r="I56" s="85">
        <v>0</v>
      </c>
      <c r="J56" s="85">
        <f t="shared" si="3"/>
        <v>11242</v>
      </c>
    </row>
    <row r="57" spans="1:10" x14ac:dyDescent="0.25">
      <c r="A57" s="86" t="s">
        <v>194</v>
      </c>
      <c r="B57" s="85">
        <v>1453</v>
      </c>
      <c r="C57" s="85">
        <v>576</v>
      </c>
      <c r="D57" s="85">
        <v>0</v>
      </c>
      <c r="E57" s="85">
        <v>3346</v>
      </c>
      <c r="F57" s="85">
        <v>210</v>
      </c>
      <c r="G57" s="85">
        <v>6077</v>
      </c>
      <c r="H57" s="85">
        <v>0</v>
      </c>
      <c r="I57" s="85">
        <v>3227</v>
      </c>
      <c r="J57" s="85">
        <f t="shared" si="3"/>
        <v>14889</v>
      </c>
    </row>
    <row r="58" spans="1:10" x14ac:dyDescent="0.25">
      <c r="A58" s="86" t="s">
        <v>205</v>
      </c>
      <c r="B58" s="78">
        <v>1340</v>
      </c>
      <c r="C58" s="85">
        <v>0</v>
      </c>
      <c r="D58" s="85">
        <v>0</v>
      </c>
      <c r="E58" s="85">
        <v>0</v>
      </c>
      <c r="F58" s="85">
        <v>2300</v>
      </c>
      <c r="G58" s="85">
        <v>0</v>
      </c>
      <c r="H58" s="85">
        <v>0</v>
      </c>
      <c r="I58" s="85">
        <v>0</v>
      </c>
      <c r="J58" s="85">
        <f t="shared" si="3"/>
        <v>3640</v>
      </c>
    </row>
    <row r="59" spans="1:10" x14ac:dyDescent="0.25">
      <c r="A59" s="86" t="s">
        <v>160</v>
      </c>
      <c r="B59" s="85">
        <v>0</v>
      </c>
      <c r="C59" s="85">
        <v>0</v>
      </c>
      <c r="D59" s="85">
        <v>570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5">
        <f t="shared" si="3"/>
        <v>570</v>
      </c>
    </row>
    <row r="60" spans="1:10" x14ac:dyDescent="0.25">
      <c r="A60" s="86" t="s">
        <v>199</v>
      </c>
      <c r="B60" s="85">
        <v>0</v>
      </c>
      <c r="C60" s="85">
        <v>0</v>
      </c>
      <c r="D60" s="96">
        <v>1736</v>
      </c>
      <c r="E60" s="96">
        <v>0</v>
      </c>
      <c r="F60" s="96">
        <v>0</v>
      </c>
      <c r="G60" s="96">
        <v>0</v>
      </c>
      <c r="H60" s="96">
        <v>0</v>
      </c>
      <c r="I60" s="96">
        <v>0</v>
      </c>
      <c r="J60" s="85">
        <f t="shared" si="3"/>
        <v>1736</v>
      </c>
    </row>
    <row r="61" spans="1:10" ht="14" x14ac:dyDescent="0.3">
      <c r="A61" s="87"/>
      <c r="B61" s="82"/>
    </row>
    <row r="62" spans="1:10" ht="14" x14ac:dyDescent="0.3">
      <c r="A62" s="81" t="s">
        <v>206</v>
      </c>
      <c r="B62" s="89"/>
      <c r="C62" s="85"/>
      <c r="D62" s="85"/>
      <c r="E62" s="85"/>
      <c r="F62" s="85"/>
      <c r="G62" s="85"/>
      <c r="H62" s="85"/>
      <c r="I62" s="85"/>
      <c r="J62" s="85"/>
    </row>
    <row r="63" spans="1:10" x14ac:dyDescent="0.25">
      <c r="A63" s="90" t="s">
        <v>207</v>
      </c>
      <c r="B63" s="89">
        <v>17767</v>
      </c>
      <c r="C63" s="85">
        <v>1181</v>
      </c>
      <c r="D63" s="85">
        <v>1241</v>
      </c>
      <c r="E63" s="85">
        <v>696</v>
      </c>
      <c r="F63" s="85">
        <v>0</v>
      </c>
      <c r="G63" s="85">
        <v>0</v>
      </c>
      <c r="H63" s="85">
        <v>0</v>
      </c>
      <c r="I63" s="85">
        <v>0</v>
      </c>
      <c r="J63" s="85">
        <f t="shared" ref="J63:J92" si="4">SUM(B63:I63)</f>
        <v>20885</v>
      </c>
    </row>
    <row r="64" spans="1:10" x14ac:dyDescent="0.25">
      <c r="A64" s="86" t="s">
        <v>186</v>
      </c>
      <c r="B64" s="89">
        <v>0</v>
      </c>
      <c r="C64" s="96">
        <v>0</v>
      </c>
      <c r="D64" s="85">
        <v>0</v>
      </c>
      <c r="E64" s="85">
        <v>0</v>
      </c>
      <c r="F64" s="85">
        <v>0</v>
      </c>
      <c r="G64" s="85">
        <v>0</v>
      </c>
      <c r="H64" s="85">
        <v>4936</v>
      </c>
      <c r="I64" s="85">
        <v>8938</v>
      </c>
      <c r="J64" s="85">
        <f t="shared" si="4"/>
        <v>13874</v>
      </c>
    </row>
    <row r="65" spans="1:10" x14ac:dyDescent="0.25">
      <c r="A65" s="87" t="s">
        <v>161</v>
      </c>
      <c r="B65" s="89">
        <v>728</v>
      </c>
      <c r="C65" s="85">
        <v>205</v>
      </c>
      <c r="D65" s="85">
        <v>1401</v>
      </c>
      <c r="E65" s="85">
        <v>657</v>
      </c>
      <c r="F65" s="85">
        <v>532</v>
      </c>
      <c r="G65" s="85">
        <v>1899</v>
      </c>
      <c r="H65" s="85">
        <v>124</v>
      </c>
      <c r="I65" s="85">
        <v>2858</v>
      </c>
      <c r="J65" s="85">
        <f t="shared" si="4"/>
        <v>8404</v>
      </c>
    </row>
    <row r="66" spans="1:10" x14ac:dyDescent="0.25">
      <c r="A66" s="87" t="s">
        <v>229</v>
      </c>
      <c r="B66" s="89">
        <v>0</v>
      </c>
      <c r="C66" s="85">
        <v>0</v>
      </c>
      <c r="D66" s="85">
        <v>0</v>
      </c>
      <c r="E66" s="85">
        <v>6677</v>
      </c>
      <c r="F66" s="85">
        <v>0</v>
      </c>
      <c r="G66" s="85">
        <v>0</v>
      </c>
      <c r="H66" s="85">
        <v>0</v>
      </c>
      <c r="I66" s="85">
        <v>0</v>
      </c>
      <c r="J66" s="85">
        <f t="shared" si="4"/>
        <v>6677</v>
      </c>
    </row>
    <row r="67" spans="1:10" x14ac:dyDescent="0.25">
      <c r="A67" s="86" t="s">
        <v>193</v>
      </c>
      <c r="B67" s="85">
        <v>0</v>
      </c>
      <c r="C67" s="85">
        <v>0</v>
      </c>
      <c r="D67" s="85">
        <v>690</v>
      </c>
      <c r="E67" s="85">
        <v>508</v>
      </c>
      <c r="F67" s="85">
        <v>0</v>
      </c>
      <c r="G67" s="85">
        <v>896</v>
      </c>
      <c r="H67" s="85">
        <v>0</v>
      </c>
      <c r="I67" s="85">
        <v>0</v>
      </c>
      <c r="J67" s="85">
        <f t="shared" si="4"/>
        <v>2094</v>
      </c>
    </row>
    <row r="68" spans="1:10" x14ac:dyDescent="0.25">
      <c r="A68" s="86" t="s">
        <v>162</v>
      </c>
      <c r="B68" s="85">
        <v>1757</v>
      </c>
      <c r="C68" s="85">
        <v>0</v>
      </c>
      <c r="D68" s="85">
        <v>0</v>
      </c>
      <c r="E68" s="85">
        <v>0</v>
      </c>
      <c r="F68" s="85">
        <v>0</v>
      </c>
      <c r="G68" s="85">
        <v>1056</v>
      </c>
      <c r="H68" s="85">
        <v>0</v>
      </c>
      <c r="I68" s="85">
        <v>480</v>
      </c>
      <c r="J68" s="85">
        <f t="shared" si="4"/>
        <v>3293</v>
      </c>
    </row>
    <row r="69" spans="1:10" x14ac:dyDescent="0.25">
      <c r="A69" s="87" t="s">
        <v>152</v>
      </c>
      <c r="B69" s="89">
        <v>397</v>
      </c>
      <c r="C69" s="85">
        <v>494</v>
      </c>
      <c r="D69" s="85">
        <v>719</v>
      </c>
      <c r="E69" s="85">
        <v>12963</v>
      </c>
      <c r="F69" s="85">
        <v>145</v>
      </c>
      <c r="G69" s="85">
        <v>318</v>
      </c>
      <c r="H69" s="85">
        <v>542</v>
      </c>
      <c r="I69" s="85">
        <v>0</v>
      </c>
      <c r="J69" s="85">
        <f t="shared" si="4"/>
        <v>15578</v>
      </c>
    </row>
    <row r="70" spans="1:10" x14ac:dyDescent="0.25">
      <c r="A70" s="86" t="s">
        <v>208</v>
      </c>
      <c r="B70" s="85">
        <v>0</v>
      </c>
      <c r="C70" s="85">
        <v>526</v>
      </c>
      <c r="D70" s="85">
        <v>0</v>
      </c>
      <c r="E70" s="85">
        <v>1930</v>
      </c>
      <c r="F70" s="85">
        <v>281</v>
      </c>
      <c r="G70" s="85">
        <v>4259</v>
      </c>
      <c r="H70" s="85">
        <v>0</v>
      </c>
      <c r="I70" s="85">
        <v>0</v>
      </c>
      <c r="J70" s="85">
        <f t="shared" si="4"/>
        <v>6996</v>
      </c>
    </row>
    <row r="71" spans="1:10" x14ac:dyDescent="0.25">
      <c r="A71" s="87" t="s">
        <v>163</v>
      </c>
      <c r="B71" s="85">
        <v>0</v>
      </c>
      <c r="C71" s="85">
        <v>18686</v>
      </c>
      <c r="D71" s="85">
        <v>750</v>
      </c>
      <c r="E71" s="85">
        <v>1064</v>
      </c>
      <c r="F71" s="85">
        <v>0</v>
      </c>
      <c r="G71" s="85">
        <v>970</v>
      </c>
      <c r="H71" s="85">
        <v>1698</v>
      </c>
      <c r="I71" s="85">
        <v>39674</v>
      </c>
      <c r="J71" s="85">
        <f t="shared" si="4"/>
        <v>62842</v>
      </c>
    </row>
    <row r="72" spans="1:10" x14ac:dyDescent="0.25">
      <c r="A72" s="87" t="s">
        <v>147</v>
      </c>
      <c r="B72" s="85">
        <v>1239</v>
      </c>
      <c r="C72" s="85">
        <v>1655</v>
      </c>
      <c r="D72" s="85">
        <v>18575</v>
      </c>
      <c r="E72" s="85">
        <v>4536</v>
      </c>
      <c r="F72" s="85">
        <v>4085</v>
      </c>
      <c r="G72" s="85">
        <v>1681</v>
      </c>
      <c r="H72" s="96">
        <v>3661</v>
      </c>
      <c r="I72" s="85">
        <v>5394</v>
      </c>
      <c r="J72" s="85">
        <f t="shared" si="4"/>
        <v>40826</v>
      </c>
    </row>
    <row r="73" spans="1:10" x14ac:dyDescent="0.25">
      <c r="A73" s="86" t="s">
        <v>165</v>
      </c>
      <c r="B73" s="85">
        <v>0</v>
      </c>
      <c r="C73" s="85">
        <v>0</v>
      </c>
      <c r="D73" s="85">
        <v>19568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f t="shared" si="4"/>
        <v>19568</v>
      </c>
    </row>
    <row r="74" spans="1:10" x14ac:dyDescent="0.25">
      <c r="A74" s="87" t="s">
        <v>140</v>
      </c>
      <c r="B74" s="85">
        <v>28298</v>
      </c>
      <c r="C74" s="85">
        <v>16295</v>
      </c>
      <c r="D74" s="85">
        <v>22274</v>
      </c>
      <c r="E74" s="85">
        <v>19489</v>
      </c>
      <c r="F74" s="85">
        <v>4383</v>
      </c>
      <c r="G74" s="85">
        <v>16975</v>
      </c>
      <c r="H74" s="85">
        <v>11861</v>
      </c>
      <c r="I74" s="85">
        <v>19639</v>
      </c>
      <c r="J74" s="85">
        <f t="shared" si="4"/>
        <v>139214</v>
      </c>
    </row>
    <row r="75" spans="1:10" x14ac:dyDescent="0.25">
      <c r="A75" s="87" t="s">
        <v>141</v>
      </c>
      <c r="B75" s="85">
        <v>808</v>
      </c>
      <c r="C75" s="85">
        <v>1912</v>
      </c>
      <c r="D75" s="85">
        <v>1130</v>
      </c>
      <c r="E75" s="85">
        <v>1246</v>
      </c>
      <c r="F75" s="85">
        <v>1646</v>
      </c>
      <c r="G75" s="85">
        <v>4422</v>
      </c>
      <c r="H75" s="85">
        <v>1735</v>
      </c>
      <c r="I75" s="85">
        <v>4824</v>
      </c>
      <c r="J75" s="85">
        <f t="shared" si="4"/>
        <v>17723</v>
      </c>
    </row>
    <row r="76" spans="1:10" x14ac:dyDescent="0.25">
      <c r="A76" s="87" t="s">
        <v>166</v>
      </c>
      <c r="B76" s="85">
        <v>389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958</v>
      </c>
      <c r="I76" s="85">
        <v>4812</v>
      </c>
      <c r="J76" s="85">
        <f t="shared" si="4"/>
        <v>6159</v>
      </c>
    </row>
    <row r="77" spans="1:10" x14ac:dyDescent="0.25">
      <c r="A77" s="87" t="s">
        <v>156</v>
      </c>
      <c r="B77" s="85">
        <v>38261</v>
      </c>
      <c r="C77" s="85">
        <v>26639</v>
      </c>
      <c r="D77" s="85">
        <v>63662</v>
      </c>
      <c r="E77" s="85">
        <v>60583</v>
      </c>
      <c r="F77" s="85">
        <v>41601</v>
      </c>
      <c r="G77" s="85">
        <v>31854</v>
      </c>
      <c r="H77" s="85">
        <v>56370</v>
      </c>
      <c r="I77" s="85">
        <v>50076</v>
      </c>
      <c r="J77" s="85">
        <f t="shared" si="4"/>
        <v>369046</v>
      </c>
    </row>
    <row r="78" spans="1:10" x14ac:dyDescent="0.25">
      <c r="A78" s="86" t="s">
        <v>157</v>
      </c>
      <c r="B78" s="85">
        <v>19406</v>
      </c>
      <c r="C78" s="85">
        <v>0</v>
      </c>
      <c r="D78" s="85">
        <v>6810</v>
      </c>
      <c r="E78" s="85">
        <v>0</v>
      </c>
      <c r="F78" s="85">
        <v>10329</v>
      </c>
      <c r="G78" s="85">
        <v>6759</v>
      </c>
      <c r="H78" s="85">
        <v>3266</v>
      </c>
      <c r="I78" s="85">
        <v>5752</v>
      </c>
      <c r="J78" s="85">
        <f t="shared" si="4"/>
        <v>52322</v>
      </c>
    </row>
    <row r="79" spans="1:10" x14ac:dyDescent="0.25">
      <c r="A79" s="87" t="s">
        <v>142</v>
      </c>
      <c r="B79" s="85">
        <v>49477</v>
      </c>
      <c r="C79" s="85">
        <v>61730</v>
      </c>
      <c r="D79" s="85">
        <v>86880</v>
      </c>
      <c r="E79" s="85">
        <v>65486</v>
      </c>
      <c r="F79" s="85">
        <v>62538</v>
      </c>
      <c r="G79" s="85">
        <v>93003</v>
      </c>
      <c r="H79" s="85">
        <v>72946</v>
      </c>
      <c r="I79" s="85">
        <v>100558</v>
      </c>
      <c r="J79" s="85">
        <f t="shared" si="4"/>
        <v>592618</v>
      </c>
    </row>
    <row r="80" spans="1:10" x14ac:dyDescent="0.25">
      <c r="A80" s="87" t="s">
        <v>203</v>
      </c>
      <c r="B80" s="85">
        <v>203</v>
      </c>
      <c r="C80" s="85">
        <v>0</v>
      </c>
      <c r="D80" s="85">
        <v>2182</v>
      </c>
      <c r="E80" s="85">
        <v>426</v>
      </c>
      <c r="F80" s="85">
        <v>2356</v>
      </c>
      <c r="G80" s="85">
        <v>394</v>
      </c>
      <c r="H80" s="85">
        <v>442</v>
      </c>
      <c r="I80" s="85">
        <v>1048</v>
      </c>
      <c r="J80" s="85">
        <f t="shared" si="4"/>
        <v>7051</v>
      </c>
    </row>
    <row r="81" spans="1:10" x14ac:dyDescent="0.25">
      <c r="A81" s="87" t="s">
        <v>209</v>
      </c>
      <c r="B81" s="85">
        <v>621</v>
      </c>
      <c r="C81" s="85">
        <v>0</v>
      </c>
      <c r="D81" s="85">
        <v>0</v>
      </c>
      <c r="E81" s="85">
        <v>0</v>
      </c>
      <c r="F81" s="85">
        <v>960</v>
      </c>
      <c r="G81" s="85">
        <v>0</v>
      </c>
      <c r="H81" s="85">
        <v>0</v>
      </c>
      <c r="I81" s="85">
        <v>0</v>
      </c>
      <c r="J81" s="85">
        <f t="shared" si="4"/>
        <v>1581</v>
      </c>
    </row>
    <row r="82" spans="1:10" x14ac:dyDescent="0.25">
      <c r="A82" s="86" t="s">
        <v>150</v>
      </c>
      <c r="B82" s="85">
        <v>2015</v>
      </c>
      <c r="C82" s="85">
        <v>1025</v>
      </c>
      <c r="D82" s="85">
        <v>1779</v>
      </c>
      <c r="E82" s="85">
        <v>1050</v>
      </c>
      <c r="F82" s="85">
        <v>5935</v>
      </c>
      <c r="G82" s="85">
        <v>1140</v>
      </c>
      <c r="H82" s="85">
        <v>17259</v>
      </c>
      <c r="I82" s="85">
        <v>9401</v>
      </c>
      <c r="J82" s="85">
        <f t="shared" si="4"/>
        <v>39604</v>
      </c>
    </row>
    <row r="83" spans="1:10" x14ac:dyDescent="0.25">
      <c r="A83" s="86" t="s">
        <v>230</v>
      </c>
      <c r="B83" s="85">
        <v>0</v>
      </c>
      <c r="C83" s="85">
        <v>0</v>
      </c>
      <c r="D83" s="85">
        <v>0</v>
      </c>
      <c r="E83" s="85">
        <v>4309</v>
      </c>
      <c r="F83" s="85">
        <v>0</v>
      </c>
      <c r="G83" s="85">
        <v>0</v>
      </c>
      <c r="H83" s="85">
        <v>0</v>
      </c>
      <c r="I83" s="85">
        <v>0</v>
      </c>
      <c r="J83" s="85">
        <f t="shared" si="4"/>
        <v>4309</v>
      </c>
    </row>
    <row r="84" spans="1:10" x14ac:dyDescent="0.25">
      <c r="A84" s="87" t="s">
        <v>168</v>
      </c>
      <c r="B84" s="85">
        <v>2909</v>
      </c>
      <c r="C84" s="85">
        <v>3581</v>
      </c>
      <c r="D84" s="85">
        <v>4511</v>
      </c>
      <c r="E84" s="85">
        <v>1863</v>
      </c>
      <c r="F84" s="85">
        <v>0</v>
      </c>
      <c r="G84" s="85">
        <v>1233</v>
      </c>
      <c r="H84" s="85">
        <v>1003</v>
      </c>
      <c r="I84" s="85">
        <v>0</v>
      </c>
      <c r="J84" s="85">
        <f t="shared" si="4"/>
        <v>15100</v>
      </c>
    </row>
    <row r="85" spans="1:10" x14ac:dyDescent="0.25">
      <c r="A85" s="86" t="s">
        <v>159</v>
      </c>
      <c r="B85" s="85">
        <v>0</v>
      </c>
      <c r="C85" s="85">
        <v>0</v>
      </c>
      <c r="D85" s="85">
        <v>16490</v>
      </c>
      <c r="E85" s="85">
        <v>43548</v>
      </c>
      <c r="F85" s="85">
        <v>0</v>
      </c>
      <c r="G85" s="85">
        <v>0</v>
      </c>
      <c r="H85" s="85">
        <v>23282</v>
      </c>
      <c r="I85" s="85">
        <v>8377</v>
      </c>
      <c r="J85" s="85">
        <f t="shared" si="4"/>
        <v>91697</v>
      </c>
    </row>
    <row r="86" spans="1:10" x14ac:dyDescent="0.25">
      <c r="A86" s="87" t="s">
        <v>169</v>
      </c>
      <c r="B86" s="85">
        <v>6760</v>
      </c>
      <c r="C86" s="85">
        <v>14049</v>
      </c>
      <c r="D86" s="85">
        <v>5646</v>
      </c>
      <c r="E86" s="85">
        <v>10550</v>
      </c>
      <c r="F86" s="85">
        <v>5537</v>
      </c>
      <c r="G86" s="85">
        <v>19888</v>
      </c>
      <c r="H86" s="85">
        <v>6797</v>
      </c>
      <c r="I86" s="85">
        <v>16868</v>
      </c>
      <c r="J86" s="85">
        <f t="shared" si="4"/>
        <v>86095</v>
      </c>
    </row>
    <row r="87" spans="1:10" x14ac:dyDescent="0.25">
      <c r="A87" s="87" t="s">
        <v>210</v>
      </c>
      <c r="B87" s="85">
        <v>376</v>
      </c>
      <c r="C87" s="85">
        <v>0</v>
      </c>
      <c r="D87" s="85">
        <v>401</v>
      </c>
      <c r="E87" s="85">
        <v>0</v>
      </c>
      <c r="F87" s="85">
        <v>0</v>
      </c>
      <c r="G87" s="85">
        <v>370</v>
      </c>
      <c r="H87" s="85">
        <v>0</v>
      </c>
      <c r="I87" s="85">
        <v>0</v>
      </c>
      <c r="J87" s="85">
        <f t="shared" si="4"/>
        <v>1147</v>
      </c>
    </row>
    <row r="88" spans="1:10" x14ac:dyDescent="0.25">
      <c r="A88" s="87" t="s">
        <v>145</v>
      </c>
      <c r="B88" s="85">
        <v>225233</v>
      </c>
      <c r="C88" s="85">
        <v>286497</v>
      </c>
      <c r="D88" s="85">
        <v>432738</v>
      </c>
      <c r="E88" s="85">
        <v>264013</v>
      </c>
      <c r="F88" s="85">
        <v>203273</v>
      </c>
      <c r="G88" s="85">
        <v>185618</v>
      </c>
      <c r="H88" s="85">
        <v>139413</v>
      </c>
      <c r="I88" s="85">
        <v>239985</v>
      </c>
      <c r="J88" s="85">
        <f t="shared" si="4"/>
        <v>1976770</v>
      </c>
    </row>
    <row r="89" spans="1:10" x14ac:dyDescent="0.25">
      <c r="A89" s="87" t="s">
        <v>205</v>
      </c>
      <c r="B89" s="85">
        <v>1500</v>
      </c>
      <c r="C89" s="85">
        <v>0</v>
      </c>
      <c r="D89" s="85">
        <v>0</v>
      </c>
      <c r="E89" s="85">
        <v>0</v>
      </c>
      <c r="F89" s="85">
        <v>2300</v>
      </c>
      <c r="G89" s="85">
        <v>0</v>
      </c>
      <c r="H89" s="85">
        <v>0</v>
      </c>
      <c r="I89" s="85">
        <v>0</v>
      </c>
      <c r="J89" s="85">
        <f t="shared" si="4"/>
        <v>3800</v>
      </c>
    </row>
    <row r="90" spans="1:10" x14ac:dyDescent="0.25">
      <c r="A90" s="87" t="s">
        <v>160</v>
      </c>
      <c r="B90" s="85">
        <v>32973</v>
      </c>
      <c r="C90" s="85">
        <v>32841</v>
      </c>
      <c r="D90" s="85">
        <v>36952</v>
      </c>
      <c r="E90" s="85">
        <v>17918</v>
      </c>
      <c r="F90" s="85">
        <v>13909</v>
      </c>
      <c r="G90" s="85">
        <v>19180</v>
      </c>
      <c r="H90" s="85">
        <v>30256</v>
      </c>
      <c r="I90" s="85">
        <v>14450</v>
      </c>
      <c r="J90" s="85">
        <f t="shared" si="4"/>
        <v>198479</v>
      </c>
    </row>
    <row r="91" spans="1:10" x14ac:dyDescent="0.25">
      <c r="A91" s="86" t="s">
        <v>195</v>
      </c>
      <c r="B91" s="85">
        <v>0</v>
      </c>
      <c r="C91" s="85">
        <v>9085</v>
      </c>
      <c r="D91" s="85">
        <v>785</v>
      </c>
      <c r="E91" s="85">
        <v>0</v>
      </c>
      <c r="F91" s="85">
        <v>0</v>
      </c>
      <c r="G91" s="85">
        <v>0</v>
      </c>
      <c r="H91" s="85">
        <v>0</v>
      </c>
      <c r="I91" s="85">
        <v>0</v>
      </c>
      <c r="J91" s="85">
        <f t="shared" si="4"/>
        <v>9870</v>
      </c>
    </row>
    <row r="92" spans="1:10" x14ac:dyDescent="0.25">
      <c r="A92" s="86" t="s">
        <v>146</v>
      </c>
      <c r="B92" s="85">
        <v>47953</v>
      </c>
      <c r="C92" s="85">
        <v>43723</v>
      </c>
      <c r="D92" s="85">
        <v>40865</v>
      </c>
      <c r="E92" s="85">
        <v>25138</v>
      </c>
      <c r="F92" s="85">
        <v>22859</v>
      </c>
      <c r="G92" s="85">
        <v>830</v>
      </c>
      <c r="H92" s="85">
        <v>19504</v>
      </c>
      <c r="I92" s="85">
        <v>83775</v>
      </c>
      <c r="J92" s="85">
        <f t="shared" si="4"/>
        <v>284647</v>
      </c>
    </row>
    <row r="93" spans="1:10" x14ac:dyDescent="0.25">
      <c r="A93" s="86"/>
    </row>
    <row r="94" spans="1:10" ht="14" x14ac:dyDescent="0.3">
      <c r="A94" s="81" t="s">
        <v>211</v>
      </c>
      <c r="B94" s="85"/>
      <c r="C94" s="85"/>
      <c r="D94" s="85"/>
      <c r="E94" s="85"/>
      <c r="F94" s="85"/>
      <c r="G94" s="85"/>
      <c r="H94" s="85"/>
      <c r="I94" s="85"/>
      <c r="J94" s="85"/>
    </row>
    <row r="95" spans="1:10" x14ac:dyDescent="0.25">
      <c r="A95" s="87" t="s">
        <v>152</v>
      </c>
      <c r="B95" s="94">
        <v>3243</v>
      </c>
      <c r="C95" s="85">
        <v>5750</v>
      </c>
      <c r="D95" s="85">
        <v>19622</v>
      </c>
      <c r="E95" s="85">
        <v>3509</v>
      </c>
      <c r="F95" s="85">
        <v>0</v>
      </c>
      <c r="G95" s="85">
        <v>612</v>
      </c>
      <c r="H95" s="85">
        <v>0</v>
      </c>
      <c r="I95" s="85">
        <v>0</v>
      </c>
      <c r="J95" s="85">
        <f t="shared" ref="J95:J104" si="5">SUM(B95:I95)</f>
        <v>32736</v>
      </c>
    </row>
    <row r="96" spans="1:10" x14ac:dyDescent="0.25">
      <c r="A96" s="87" t="s">
        <v>147</v>
      </c>
      <c r="B96" s="85">
        <v>630</v>
      </c>
      <c r="C96" s="85">
        <v>315</v>
      </c>
      <c r="D96" s="85">
        <v>3536</v>
      </c>
      <c r="E96" s="85">
        <v>945</v>
      </c>
      <c r="F96" s="85">
        <v>3890</v>
      </c>
      <c r="G96" s="85">
        <v>0</v>
      </c>
      <c r="H96" s="85">
        <v>0</v>
      </c>
      <c r="I96" s="85">
        <v>0</v>
      </c>
      <c r="J96" s="85">
        <f t="shared" si="5"/>
        <v>9316</v>
      </c>
    </row>
    <row r="97" spans="1:11" x14ac:dyDescent="0.25">
      <c r="A97" s="87" t="s">
        <v>140</v>
      </c>
      <c r="B97" s="85">
        <v>1463</v>
      </c>
      <c r="C97" s="85">
        <v>275</v>
      </c>
      <c r="D97" s="85">
        <v>8360</v>
      </c>
      <c r="E97" s="85">
        <v>6709</v>
      </c>
      <c r="F97" s="85">
        <v>1625</v>
      </c>
      <c r="G97" s="85">
        <v>4773</v>
      </c>
      <c r="H97" s="85">
        <v>4160</v>
      </c>
      <c r="I97" s="85">
        <v>4295</v>
      </c>
      <c r="J97" s="85">
        <f t="shared" si="5"/>
        <v>31660</v>
      </c>
    </row>
    <row r="98" spans="1:11" x14ac:dyDescent="0.25">
      <c r="A98" s="87" t="s">
        <v>141</v>
      </c>
      <c r="B98" s="85">
        <v>10998</v>
      </c>
      <c r="C98" s="85">
        <v>511</v>
      </c>
      <c r="D98" s="85">
        <v>491</v>
      </c>
      <c r="E98" s="85">
        <v>235</v>
      </c>
      <c r="F98" s="85">
        <v>345</v>
      </c>
      <c r="G98" s="85">
        <v>874</v>
      </c>
      <c r="H98" s="85">
        <v>466</v>
      </c>
      <c r="I98" s="85">
        <v>231</v>
      </c>
      <c r="J98" s="85">
        <f t="shared" si="5"/>
        <v>14151</v>
      </c>
    </row>
    <row r="99" spans="1:11" x14ac:dyDescent="0.25">
      <c r="A99" s="87" t="s">
        <v>142</v>
      </c>
      <c r="B99" s="85">
        <v>26799</v>
      </c>
      <c r="C99" s="85">
        <v>14005</v>
      </c>
      <c r="D99" s="85">
        <v>15500</v>
      </c>
      <c r="E99" s="85">
        <v>13690</v>
      </c>
      <c r="F99" s="85">
        <v>10516</v>
      </c>
      <c r="G99" s="85">
        <v>26561</v>
      </c>
      <c r="H99" s="85">
        <v>19730</v>
      </c>
      <c r="I99" s="85">
        <v>23655</v>
      </c>
      <c r="J99" s="85">
        <f t="shared" si="5"/>
        <v>150456</v>
      </c>
    </row>
    <row r="100" spans="1:11" x14ac:dyDescent="0.25">
      <c r="A100" s="86" t="s">
        <v>157</v>
      </c>
      <c r="B100" s="85">
        <v>0</v>
      </c>
      <c r="C100" s="85">
        <v>0</v>
      </c>
      <c r="D100" s="85">
        <v>231</v>
      </c>
      <c r="E100" s="85">
        <v>0</v>
      </c>
      <c r="F100" s="85">
        <v>0</v>
      </c>
      <c r="G100" s="85">
        <v>0</v>
      </c>
      <c r="H100" s="85">
        <v>0</v>
      </c>
      <c r="I100" s="85">
        <v>0</v>
      </c>
      <c r="J100" s="85">
        <f t="shared" si="5"/>
        <v>231</v>
      </c>
    </row>
    <row r="101" spans="1:11" x14ac:dyDescent="0.25">
      <c r="A101" s="87" t="s">
        <v>168</v>
      </c>
      <c r="B101" s="85">
        <v>0</v>
      </c>
      <c r="C101" s="85">
        <v>0</v>
      </c>
      <c r="D101" s="85">
        <v>786</v>
      </c>
      <c r="E101" s="85">
        <v>0</v>
      </c>
      <c r="F101" s="85">
        <v>661</v>
      </c>
      <c r="G101" s="85">
        <v>887</v>
      </c>
      <c r="H101" s="85">
        <v>0</v>
      </c>
      <c r="I101" s="85">
        <v>0</v>
      </c>
      <c r="J101" s="85">
        <f t="shared" si="5"/>
        <v>2334</v>
      </c>
    </row>
    <row r="102" spans="1:11" x14ac:dyDescent="0.25">
      <c r="A102" s="87" t="s">
        <v>169</v>
      </c>
      <c r="B102" s="85">
        <v>1257</v>
      </c>
      <c r="C102" s="85">
        <v>3234</v>
      </c>
      <c r="D102" s="85">
        <v>2063</v>
      </c>
      <c r="E102" s="85">
        <v>1849</v>
      </c>
      <c r="F102" s="85">
        <v>1038</v>
      </c>
      <c r="G102" s="85">
        <v>4242</v>
      </c>
      <c r="H102" s="85">
        <v>1002</v>
      </c>
      <c r="I102" s="85">
        <v>2475</v>
      </c>
      <c r="J102" s="85">
        <f t="shared" si="5"/>
        <v>17160</v>
      </c>
    </row>
    <row r="103" spans="1:11" x14ac:dyDescent="0.25">
      <c r="A103" s="87" t="s">
        <v>145</v>
      </c>
      <c r="B103" s="85">
        <v>0</v>
      </c>
      <c r="C103" s="85">
        <v>0</v>
      </c>
      <c r="D103" s="85">
        <v>109</v>
      </c>
      <c r="E103" s="85">
        <v>0</v>
      </c>
      <c r="F103" s="85">
        <v>0</v>
      </c>
      <c r="G103" s="85">
        <v>2402</v>
      </c>
      <c r="H103" s="85">
        <v>98</v>
      </c>
      <c r="I103" s="85">
        <v>1152</v>
      </c>
      <c r="J103" s="85">
        <f t="shared" si="5"/>
        <v>3761</v>
      </c>
    </row>
    <row r="104" spans="1:11" x14ac:dyDescent="0.25">
      <c r="A104" s="86" t="s">
        <v>146</v>
      </c>
      <c r="B104" s="85">
        <v>0</v>
      </c>
      <c r="C104" s="85">
        <v>421</v>
      </c>
      <c r="D104" s="85">
        <v>0</v>
      </c>
      <c r="E104" s="85">
        <v>616</v>
      </c>
      <c r="F104" s="85">
        <v>11935</v>
      </c>
      <c r="G104" s="85">
        <v>393</v>
      </c>
      <c r="H104" s="85">
        <v>12101</v>
      </c>
      <c r="I104" s="85">
        <v>170</v>
      </c>
      <c r="J104" s="85">
        <f t="shared" si="5"/>
        <v>25636</v>
      </c>
    </row>
    <row r="106" spans="1:11" ht="14" x14ac:dyDescent="0.3">
      <c r="A106" s="81" t="s">
        <v>212</v>
      </c>
    </row>
    <row r="107" spans="1:11" x14ac:dyDescent="0.25">
      <c r="A107" s="87" t="s">
        <v>152</v>
      </c>
      <c r="B107" s="94">
        <v>0</v>
      </c>
      <c r="C107" s="85">
        <v>0</v>
      </c>
      <c r="D107" s="85">
        <v>13222</v>
      </c>
      <c r="E107" s="85">
        <v>0</v>
      </c>
      <c r="F107" s="85">
        <v>16259</v>
      </c>
      <c r="G107" s="85">
        <v>10187</v>
      </c>
      <c r="H107" s="85">
        <v>9334</v>
      </c>
      <c r="I107" s="85">
        <v>13842</v>
      </c>
      <c r="J107" s="85">
        <f t="shared" ref="J107:J115" si="6">SUM(B107:I107)</f>
        <v>62844</v>
      </c>
    </row>
    <row r="108" spans="1:11" x14ac:dyDescent="0.25">
      <c r="A108" s="87" t="s">
        <v>156</v>
      </c>
      <c r="B108" s="85">
        <v>6300</v>
      </c>
      <c r="C108" s="85">
        <v>4320</v>
      </c>
      <c r="D108" s="85">
        <v>13758</v>
      </c>
      <c r="E108" s="85">
        <v>0</v>
      </c>
      <c r="F108" s="85">
        <v>12736</v>
      </c>
      <c r="G108" s="85">
        <v>16464</v>
      </c>
      <c r="H108" s="85">
        <v>3912</v>
      </c>
      <c r="I108" s="85">
        <v>0</v>
      </c>
      <c r="J108" s="85">
        <f t="shared" si="6"/>
        <v>57490</v>
      </c>
      <c r="K108" s="78"/>
    </row>
    <row r="109" spans="1:11" x14ac:dyDescent="0.25">
      <c r="A109" s="87" t="s">
        <v>157</v>
      </c>
      <c r="B109" s="85">
        <v>137253</v>
      </c>
      <c r="C109" s="85">
        <v>169123</v>
      </c>
      <c r="D109" s="85">
        <v>185598</v>
      </c>
      <c r="E109" s="85">
        <v>108187</v>
      </c>
      <c r="F109" s="85">
        <v>109334</v>
      </c>
      <c r="G109" s="85">
        <v>40001</v>
      </c>
      <c r="H109" s="85">
        <v>8053</v>
      </c>
      <c r="I109" s="85">
        <v>16249</v>
      </c>
      <c r="J109" s="85">
        <f t="shared" si="6"/>
        <v>773798</v>
      </c>
    </row>
    <row r="110" spans="1:11" x14ac:dyDescent="0.25">
      <c r="A110" s="86" t="s">
        <v>142</v>
      </c>
      <c r="B110" s="85">
        <v>0</v>
      </c>
      <c r="C110" s="85">
        <v>373</v>
      </c>
      <c r="D110" s="85">
        <v>0</v>
      </c>
      <c r="E110" s="85">
        <v>2836</v>
      </c>
      <c r="F110" s="85">
        <v>0</v>
      </c>
      <c r="G110" s="85">
        <v>0</v>
      </c>
      <c r="H110" s="85">
        <v>0</v>
      </c>
      <c r="I110" s="85">
        <v>0</v>
      </c>
      <c r="J110" s="85">
        <f t="shared" si="6"/>
        <v>3209</v>
      </c>
    </row>
    <row r="111" spans="1:11" x14ac:dyDescent="0.25">
      <c r="A111" s="86" t="s">
        <v>177</v>
      </c>
      <c r="B111" s="85">
        <v>0</v>
      </c>
      <c r="C111" s="85">
        <v>0</v>
      </c>
      <c r="D111" s="85">
        <v>127771</v>
      </c>
      <c r="E111" s="85">
        <v>22297</v>
      </c>
      <c r="F111" s="85">
        <v>0</v>
      </c>
      <c r="G111" s="85">
        <v>0</v>
      </c>
      <c r="H111" s="85">
        <v>0</v>
      </c>
      <c r="I111" s="85">
        <v>0</v>
      </c>
      <c r="J111" s="85">
        <f t="shared" si="6"/>
        <v>150068</v>
      </c>
    </row>
    <row r="112" spans="1:11" x14ac:dyDescent="0.25">
      <c r="A112" s="87" t="s">
        <v>197</v>
      </c>
      <c r="B112" s="85">
        <v>0</v>
      </c>
      <c r="C112">
        <v>0</v>
      </c>
      <c r="D112" s="85">
        <v>0</v>
      </c>
      <c r="E112" s="85">
        <v>9856</v>
      </c>
      <c r="F112" s="85">
        <v>0</v>
      </c>
      <c r="G112" s="85">
        <v>2038</v>
      </c>
      <c r="H112" s="85">
        <v>8705</v>
      </c>
      <c r="I112" s="85">
        <v>14585</v>
      </c>
      <c r="J112" s="85">
        <f t="shared" si="6"/>
        <v>35184</v>
      </c>
    </row>
    <row r="113" spans="1:10" x14ac:dyDescent="0.25">
      <c r="A113" s="87" t="s">
        <v>168</v>
      </c>
      <c r="B113" s="85">
        <v>0</v>
      </c>
      <c r="C113" s="85">
        <v>0</v>
      </c>
      <c r="D113" s="85">
        <v>897</v>
      </c>
      <c r="E113" s="85">
        <v>0</v>
      </c>
      <c r="F113" s="85">
        <v>1604</v>
      </c>
      <c r="G113" s="85">
        <v>731</v>
      </c>
      <c r="H113" s="85">
        <v>0</v>
      </c>
      <c r="I113" s="85">
        <v>0</v>
      </c>
      <c r="J113" s="85">
        <f t="shared" si="6"/>
        <v>3232</v>
      </c>
    </row>
    <row r="114" spans="1:10" x14ac:dyDescent="0.25">
      <c r="A114" s="87" t="s">
        <v>204</v>
      </c>
      <c r="B114" s="85">
        <v>1380</v>
      </c>
      <c r="C114" s="85">
        <v>460</v>
      </c>
      <c r="D114" s="85">
        <v>518</v>
      </c>
      <c r="E114" s="85">
        <v>0</v>
      </c>
      <c r="F114" s="85">
        <v>0</v>
      </c>
      <c r="G114" s="85">
        <v>0</v>
      </c>
      <c r="H114" s="85">
        <v>346</v>
      </c>
      <c r="I114" s="85">
        <v>0</v>
      </c>
      <c r="J114" s="85">
        <f t="shared" si="6"/>
        <v>2704</v>
      </c>
    </row>
    <row r="115" spans="1:10" x14ac:dyDescent="0.25">
      <c r="A115" s="87" t="s">
        <v>146</v>
      </c>
      <c r="B115" s="85">
        <v>464255</v>
      </c>
      <c r="C115" s="85">
        <v>214342</v>
      </c>
      <c r="D115" s="85">
        <v>383515</v>
      </c>
      <c r="E115" s="85">
        <v>362461</v>
      </c>
      <c r="F115" s="85">
        <v>164412</v>
      </c>
      <c r="G115" s="85">
        <v>167467</v>
      </c>
      <c r="H115" s="85">
        <v>98719</v>
      </c>
      <c r="I115" s="85">
        <v>255340</v>
      </c>
      <c r="J115" s="85">
        <f t="shared" si="6"/>
        <v>2110511</v>
      </c>
    </row>
    <row r="117" spans="1:10" x14ac:dyDescent="0.25">
      <c r="A117" s="87"/>
    </row>
    <row r="118" spans="1:10" ht="14" x14ac:dyDescent="0.3">
      <c r="A118" s="81" t="s">
        <v>213</v>
      </c>
      <c r="B118" s="82"/>
      <c r="C118" s="85"/>
      <c r="D118" s="85"/>
      <c r="E118" s="85"/>
      <c r="F118" s="85"/>
      <c r="G118" s="85"/>
      <c r="H118" s="85"/>
      <c r="I118" s="85"/>
      <c r="J118" s="85"/>
    </row>
    <row r="119" spans="1:10" ht="14" x14ac:dyDescent="0.3">
      <c r="A119" s="86" t="s">
        <v>140</v>
      </c>
      <c r="B119" s="92">
        <v>336</v>
      </c>
      <c r="C119">
        <v>0</v>
      </c>
      <c r="D119">
        <v>452</v>
      </c>
      <c r="E119">
        <v>693</v>
      </c>
      <c r="F119">
        <v>0</v>
      </c>
      <c r="G119">
        <v>535</v>
      </c>
      <c r="H119">
        <v>905</v>
      </c>
      <c r="I119">
        <v>675</v>
      </c>
      <c r="J119" s="85">
        <f>SUM(B119:I119)</f>
        <v>3596</v>
      </c>
    </row>
    <row r="120" spans="1:10" x14ac:dyDescent="0.25">
      <c r="A120" s="87"/>
    </row>
    <row r="121" spans="1:10" ht="14" x14ac:dyDescent="0.3">
      <c r="A121" s="81" t="s">
        <v>214</v>
      </c>
      <c r="B121" s="91"/>
      <c r="C121" s="85"/>
      <c r="D121" s="85"/>
      <c r="E121" s="85"/>
      <c r="F121" s="85"/>
      <c r="G121" s="85"/>
      <c r="H121" s="85"/>
      <c r="I121" s="85"/>
      <c r="J121" s="85"/>
    </row>
    <row r="122" spans="1:10" ht="14" x14ac:dyDescent="0.3">
      <c r="A122" s="87" t="s">
        <v>161</v>
      </c>
      <c r="B122" s="91">
        <v>3484</v>
      </c>
      <c r="C122" s="85">
        <v>1518</v>
      </c>
      <c r="D122" s="85">
        <v>580</v>
      </c>
      <c r="E122" s="85">
        <v>0</v>
      </c>
      <c r="F122" s="85">
        <v>593</v>
      </c>
      <c r="G122" s="85">
        <v>1690</v>
      </c>
      <c r="H122" s="85">
        <v>1125</v>
      </c>
      <c r="I122" s="85">
        <v>2631</v>
      </c>
      <c r="J122" s="85">
        <f t="shared" ref="J122:J133" si="7">SUM(B122:I122)</f>
        <v>11621</v>
      </c>
    </row>
    <row r="123" spans="1:10" ht="14" x14ac:dyDescent="0.3">
      <c r="A123" s="87" t="s">
        <v>193</v>
      </c>
      <c r="B123" s="91">
        <v>0</v>
      </c>
      <c r="C123" s="85">
        <v>0</v>
      </c>
      <c r="D123" s="85">
        <v>533</v>
      </c>
      <c r="E123" s="85">
        <v>0</v>
      </c>
      <c r="F123" s="85">
        <v>0</v>
      </c>
      <c r="G123" s="85">
        <v>0</v>
      </c>
      <c r="H123" s="85">
        <v>0</v>
      </c>
      <c r="I123" s="85">
        <v>0</v>
      </c>
      <c r="J123" s="85">
        <f t="shared" si="7"/>
        <v>533</v>
      </c>
    </row>
    <row r="124" spans="1:10" x14ac:dyDescent="0.25">
      <c r="A124" s="87" t="s">
        <v>152</v>
      </c>
      <c r="B124" s="97">
        <v>761</v>
      </c>
      <c r="C124" s="85">
        <v>0</v>
      </c>
      <c r="D124" s="85">
        <v>0</v>
      </c>
      <c r="E124" s="85">
        <v>0</v>
      </c>
      <c r="F124" s="85">
        <v>0</v>
      </c>
      <c r="G124" s="85">
        <v>0</v>
      </c>
      <c r="H124" s="85">
        <v>0</v>
      </c>
      <c r="I124" s="85">
        <v>0</v>
      </c>
      <c r="J124" s="85">
        <f t="shared" si="7"/>
        <v>761</v>
      </c>
    </row>
    <row r="125" spans="1:10" ht="14" x14ac:dyDescent="0.3">
      <c r="A125" s="86" t="s">
        <v>208</v>
      </c>
      <c r="B125" s="84">
        <v>0</v>
      </c>
      <c r="C125" s="85">
        <v>1331</v>
      </c>
      <c r="D125" s="85">
        <v>0</v>
      </c>
      <c r="E125" s="85">
        <v>3930</v>
      </c>
      <c r="F125" s="85">
        <v>0</v>
      </c>
      <c r="G125" s="85">
        <v>5009</v>
      </c>
      <c r="H125" s="85">
        <v>0</v>
      </c>
      <c r="I125" s="85">
        <v>0</v>
      </c>
      <c r="J125" s="85">
        <f t="shared" si="7"/>
        <v>10270</v>
      </c>
    </row>
    <row r="126" spans="1:10" x14ac:dyDescent="0.25">
      <c r="A126" s="87" t="s">
        <v>147</v>
      </c>
      <c r="B126" s="97">
        <v>0</v>
      </c>
      <c r="C126" s="85">
        <v>0</v>
      </c>
      <c r="D126" s="85">
        <v>0</v>
      </c>
      <c r="E126" s="85">
        <v>3660</v>
      </c>
      <c r="F126" s="85">
        <v>0</v>
      </c>
      <c r="G126" s="85">
        <v>0</v>
      </c>
      <c r="H126" s="85">
        <v>0</v>
      </c>
      <c r="I126" s="85">
        <v>0</v>
      </c>
      <c r="J126" s="85">
        <f t="shared" si="7"/>
        <v>3660</v>
      </c>
    </row>
    <row r="127" spans="1:10" x14ac:dyDescent="0.25">
      <c r="A127" s="87" t="s">
        <v>205</v>
      </c>
      <c r="B127" s="85">
        <v>0</v>
      </c>
      <c r="C127" s="85">
        <v>0</v>
      </c>
      <c r="D127" s="85">
        <v>4320</v>
      </c>
      <c r="E127" s="85">
        <v>0</v>
      </c>
      <c r="F127" s="85">
        <v>0</v>
      </c>
      <c r="G127" s="85">
        <v>0</v>
      </c>
      <c r="H127" s="85"/>
      <c r="I127" s="85"/>
      <c r="J127" s="85">
        <f t="shared" si="7"/>
        <v>4320</v>
      </c>
    </row>
    <row r="128" spans="1:10" x14ac:dyDescent="0.25">
      <c r="A128" s="86" t="s">
        <v>140</v>
      </c>
      <c r="B128" s="85">
        <v>0</v>
      </c>
      <c r="C128" s="85">
        <v>363</v>
      </c>
      <c r="D128" s="85">
        <v>0</v>
      </c>
      <c r="E128" s="85">
        <v>363</v>
      </c>
      <c r="F128" s="85">
        <v>363</v>
      </c>
      <c r="G128" s="85">
        <v>0</v>
      </c>
      <c r="H128" s="85">
        <v>0</v>
      </c>
      <c r="I128" s="85">
        <v>0</v>
      </c>
      <c r="J128" s="85">
        <f t="shared" si="7"/>
        <v>1089</v>
      </c>
    </row>
    <row r="129" spans="1:10" x14ac:dyDescent="0.25">
      <c r="A129" s="87" t="s">
        <v>141</v>
      </c>
      <c r="B129" s="85">
        <v>3612</v>
      </c>
      <c r="C129" s="85">
        <v>0</v>
      </c>
      <c r="D129" s="85">
        <v>9820</v>
      </c>
      <c r="E129" s="85">
        <v>0</v>
      </c>
      <c r="F129" s="85">
        <v>9592</v>
      </c>
      <c r="G129" s="85">
        <v>0</v>
      </c>
      <c r="H129" s="85">
        <v>5527</v>
      </c>
      <c r="I129" s="85">
        <v>19936</v>
      </c>
      <c r="J129" s="85">
        <f t="shared" si="7"/>
        <v>48487</v>
      </c>
    </row>
    <row r="130" spans="1:10" x14ac:dyDescent="0.25">
      <c r="A130" s="87" t="s">
        <v>142</v>
      </c>
      <c r="B130" s="85">
        <v>3943</v>
      </c>
      <c r="C130" s="85">
        <v>0</v>
      </c>
      <c r="D130" s="85">
        <v>0</v>
      </c>
      <c r="E130" s="85">
        <v>9658</v>
      </c>
      <c r="F130" s="85">
        <v>0</v>
      </c>
      <c r="G130" s="85">
        <v>20135</v>
      </c>
      <c r="H130" s="85">
        <v>0</v>
      </c>
      <c r="I130" s="85">
        <v>6119</v>
      </c>
      <c r="J130" s="85">
        <f t="shared" si="7"/>
        <v>39855</v>
      </c>
    </row>
    <row r="131" spans="1:10" x14ac:dyDescent="0.25">
      <c r="A131" s="87" t="s">
        <v>143</v>
      </c>
      <c r="B131" s="85">
        <v>646</v>
      </c>
      <c r="C131" s="85">
        <v>660</v>
      </c>
      <c r="D131" s="85">
        <v>0</v>
      </c>
      <c r="E131" s="85">
        <v>1233</v>
      </c>
      <c r="F131" s="85">
        <v>605</v>
      </c>
      <c r="G131" s="85">
        <v>1261</v>
      </c>
      <c r="H131" s="85">
        <v>1288</v>
      </c>
      <c r="I131" s="85">
        <v>1230</v>
      </c>
      <c r="J131" s="85">
        <f t="shared" si="7"/>
        <v>6923</v>
      </c>
    </row>
    <row r="132" spans="1:10" x14ac:dyDescent="0.25">
      <c r="A132" s="87" t="s">
        <v>150</v>
      </c>
      <c r="B132" s="85">
        <v>101273</v>
      </c>
      <c r="C132" s="85">
        <v>104670</v>
      </c>
      <c r="D132" s="85">
        <v>154550</v>
      </c>
      <c r="E132" s="85">
        <v>192972</v>
      </c>
      <c r="F132" s="85">
        <v>199543</v>
      </c>
      <c r="G132" s="85">
        <v>208763</v>
      </c>
      <c r="H132" s="85">
        <v>177983</v>
      </c>
      <c r="I132" s="85">
        <v>122431</v>
      </c>
      <c r="J132" s="85">
        <f t="shared" si="7"/>
        <v>1262185</v>
      </c>
    </row>
    <row r="133" spans="1:10" x14ac:dyDescent="0.25">
      <c r="A133" s="87" t="s">
        <v>168</v>
      </c>
      <c r="B133" s="85">
        <v>0</v>
      </c>
      <c r="C133" s="85">
        <v>0</v>
      </c>
      <c r="D133" s="85">
        <v>399</v>
      </c>
      <c r="E133" s="85">
        <v>0</v>
      </c>
      <c r="F133" s="85">
        <v>406</v>
      </c>
      <c r="G133" s="85">
        <v>1568</v>
      </c>
      <c r="H133" s="85">
        <v>0</v>
      </c>
      <c r="I133" s="85">
        <v>0</v>
      </c>
      <c r="J133" s="85">
        <f t="shared" si="7"/>
        <v>2373</v>
      </c>
    </row>
    <row r="135" spans="1:10" ht="14" x14ac:dyDescent="0.3">
      <c r="A135" s="81" t="s">
        <v>215</v>
      </c>
      <c r="B135" s="91"/>
      <c r="C135" s="85"/>
      <c r="D135" s="85"/>
      <c r="E135" s="85"/>
      <c r="F135" s="85"/>
      <c r="G135" s="85"/>
      <c r="H135" s="85"/>
      <c r="I135" s="85"/>
      <c r="J135" s="85"/>
    </row>
    <row r="136" spans="1:10" ht="14" x14ac:dyDescent="0.3">
      <c r="A136" s="87" t="s">
        <v>193</v>
      </c>
      <c r="B136" s="84">
        <v>360</v>
      </c>
      <c r="C136" s="85">
        <v>0</v>
      </c>
      <c r="D136" s="85">
        <v>0</v>
      </c>
      <c r="E136" s="85">
        <v>793</v>
      </c>
      <c r="F136" s="85">
        <v>0</v>
      </c>
      <c r="G136" s="85">
        <v>555</v>
      </c>
      <c r="H136" s="85">
        <v>0</v>
      </c>
      <c r="I136" s="85">
        <v>20</v>
      </c>
      <c r="J136" s="85">
        <f t="shared" ref="J136:J141" si="8">SUM(B136:I136)</f>
        <v>1728</v>
      </c>
    </row>
    <row r="137" spans="1:10" ht="14" x14ac:dyDescent="0.3">
      <c r="A137" s="87" t="s">
        <v>140</v>
      </c>
      <c r="B137" s="84">
        <v>309</v>
      </c>
      <c r="C137" s="85">
        <v>0</v>
      </c>
      <c r="D137" s="85">
        <v>2654</v>
      </c>
      <c r="E137" s="85">
        <v>360</v>
      </c>
      <c r="F137" s="85">
        <v>0</v>
      </c>
      <c r="G137" s="85">
        <v>0</v>
      </c>
      <c r="H137" s="85">
        <v>1318</v>
      </c>
      <c r="I137" s="85">
        <v>0</v>
      </c>
      <c r="J137" s="85">
        <f t="shared" si="8"/>
        <v>4641</v>
      </c>
    </row>
    <row r="138" spans="1:10" x14ac:dyDescent="0.25">
      <c r="A138" s="87" t="s">
        <v>142</v>
      </c>
      <c r="B138" s="85">
        <v>848852</v>
      </c>
      <c r="C138" s="85">
        <v>732166</v>
      </c>
      <c r="D138" s="85">
        <v>945763</v>
      </c>
      <c r="E138" s="85">
        <v>1323610</v>
      </c>
      <c r="F138" s="85">
        <v>877019</v>
      </c>
      <c r="G138" s="85">
        <v>1494250</v>
      </c>
      <c r="H138" s="85">
        <v>897851</v>
      </c>
      <c r="I138" s="85">
        <v>1539336</v>
      </c>
      <c r="J138" s="85">
        <f t="shared" si="8"/>
        <v>8658847</v>
      </c>
    </row>
    <row r="139" spans="1:10" x14ac:dyDescent="0.25">
      <c r="A139" s="87" t="s">
        <v>216</v>
      </c>
      <c r="B139" s="85">
        <v>0</v>
      </c>
      <c r="C139" s="85">
        <v>0</v>
      </c>
      <c r="D139" s="85">
        <v>99</v>
      </c>
      <c r="E139" s="85">
        <v>0</v>
      </c>
      <c r="F139" s="85">
        <v>0</v>
      </c>
      <c r="G139" s="85">
        <v>0</v>
      </c>
      <c r="H139" s="85">
        <v>0</v>
      </c>
      <c r="I139" s="85">
        <v>0</v>
      </c>
      <c r="J139" s="85">
        <f t="shared" si="8"/>
        <v>99</v>
      </c>
    </row>
    <row r="140" spans="1:10" x14ac:dyDescent="0.25">
      <c r="A140" s="87" t="s">
        <v>169</v>
      </c>
      <c r="B140" s="85">
        <v>393</v>
      </c>
      <c r="C140" s="85">
        <v>0</v>
      </c>
      <c r="D140" s="85">
        <v>1446</v>
      </c>
      <c r="E140" s="85">
        <v>186</v>
      </c>
      <c r="F140" s="85">
        <v>186</v>
      </c>
      <c r="G140" s="85">
        <v>466</v>
      </c>
      <c r="H140" s="85">
        <v>219</v>
      </c>
      <c r="I140" s="85">
        <v>183</v>
      </c>
      <c r="J140" s="85">
        <f t="shared" si="8"/>
        <v>3079</v>
      </c>
    </row>
    <row r="141" spans="1:10" x14ac:dyDescent="0.25">
      <c r="A141" s="87" t="s">
        <v>160</v>
      </c>
      <c r="B141" s="85">
        <v>16837</v>
      </c>
      <c r="C141" s="85">
        <v>222</v>
      </c>
      <c r="D141" s="85">
        <v>0</v>
      </c>
      <c r="E141" s="85">
        <v>0</v>
      </c>
      <c r="F141" s="85">
        <v>0</v>
      </c>
      <c r="G141" s="85">
        <v>0</v>
      </c>
      <c r="H141" s="85">
        <v>0</v>
      </c>
      <c r="I141" s="85">
        <v>0</v>
      </c>
      <c r="J141" s="85">
        <f t="shared" si="8"/>
        <v>17059</v>
      </c>
    </row>
    <row r="142" spans="1:10" x14ac:dyDescent="0.25">
      <c r="A142" s="87"/>
    </row>
    <row r="143" spans="1:10" ht="14" x14ac:dyDescent="0.3">
      <c r="A143" s="81" t="s">
        <v>217</v>
      </c>
      <c r="B143" s="85"/>
      <c r="C143" s="85"/>
      <c r="D143" s="85"/>
      <c r="E143" s="85"/>
      <c r="F143" s="85"/>
      <c r="G143" s="85"/>
      <c r="H143" s="85"/>
      <c r="I143" s="85"/>
      <c r="J143" s="85"/>
    </row>
    <row r="144" spans="1:10" x14ac:dyDescent="0.25">
      <c r="A144" s="87" t="s">
        <v>140</v>
      </c>
      <c r="B144" s="98">
        <v>176</v>
      </c>
      <c r="C144" s="85">
        <v>0</v>
      </c>
      <c r="D144" s="85">
        <v>0</v>
      </c>
      <c r="E144" s="85">
        <v>0</v>
      </c>
      <c r="F144" s="85">
        <v>0</v>
      </c>
      <c r="G144" s="85">
        <v>2100</v>
      </c>
      <c r="H144" s="85">
        <v>0</v>
      </c>
      <c r="I144" s="85">
        <v>0</v>
      </c>
      <c r="J144" s="85">
        <f>SUM(B144:I144)</f>
        <v>2276</v>
      </c>
    </row>
    <row r="145" spans="1:10" x14ac:dyDescent="0.25">
      <c r="A145" s="87" t="s">
        <v>168</v>
      </c>
      <c r="B145" s="98">
        <v>0</v>
      </c>
      <c r="C145" s="85">
        <v>0</v>
      </c>
      <c r="D145" s="85">
        <v>0</v>
      </c>
      <c r="E145" s="85">
        <v>0</v>
      </c>
      <c r="F145" s="85">
        <v>0</v>
      </c>
      <c r="G145" s="85">
        <v>14446</v>
      </c>
      <c r="H145" s="85">
        <v>7223</v>
      </c>
      <c r="I145" s="85">
        <v>0</v>
      </c>
      <c r="J145" s="85">
        <f>SUM(B145:I145)</f>
        <v>21669</v>
      </c>
    </row>
    <row r="146" spans="1:10" x14ac:dyDescent="0.25">
      <c r="A146" s="87" t="s">
        <v>145</v>
      </c>
      <c r="B146" s="85">
        <v>5100</v>
      </c>
      <c r="C146" s="85">
        <v>2527</v>
      </c>
      <c r="D146" s="85">
        <v>5620</v>
      </c>
      <c r="E146" s="85">
        <v>145</v>
      </c>
      <c r="F146" s="85">
        <v>0</v>
      </c>
      <c r="G146" s="85">
        <v>33228</v>
      </c>
      <c r="H146" s="85">
        <v>0</v>
      </c>
      <c r="I146" s="85">
        <v>148</v>
      </c>
      <c r="J146" s="85">
        <f>SUM(B146:I146)</f>
        <v>46768</v>
      </c>
    </row>
    <row r="148" spans="1:10" ht="13" x14ac:dyDescent="0.3">
      <c r="A148" s="93" t="s">
        <v>218</v>
      </c>
    </row>
    <row r="149" spans="1:10" x14ac:dyDescent="0.25">
      <c r="A149" s="87" t="s">
        <v>145</v>
      </c>
      <c r="B149" s="85">
        <v>0</v>
      </c>
      <c r="C149" s="85">
        <v>0</v>
      </c>
      <c r="D149" s="85">
        <v>0</v>
      </c>
      <c r="E149" s="85">
        <v>496</v>
      </c>
      <c r="F149" s="85">
        <v>0</v>
      </c>
      <c r="G149" s="85">
        <v>0</v>
      </c>
      <c r="H149" s="85">
        <v>0</v>
      </c>
      <c r="I149" s="85">
        <v>0</v>
      </c>
      <c r="J149" s="85">
        <f>SUM(B149:I149)</f>
        <v>496</v>
      </c>
    </row>
    <row r="150" spans="1:10" x14ac:dyDescent="0.25">
      <c r="A150" s="87"/>
    </row>
    <row r="151" spans="1:10" ht="14" x14ac:dyDescent="0.3">
      <c r="A151" s="81" t="s">
        <v>219</v>
      </c>
      <c r="B151" s="91"/>
      <c r="C151" s="85"/>
      <c r="D151" s="85"/>
      <c r="E151" s="85"/>
      <c r="F151" s="85"/>
      <c r="G151" s="85"/>
      <c r="H151" s="85"/>
      <c r="I151" s="85"/>
      <c r="J151" s="85"/>
    </row>
    <row r="152" spans="1:10" ht="14" x14ac:dyDescent="0.3">
      <c r="A152" s="87" t="s">
        <v>140</v>
      </c>
      <c r="B152" s="84">
        <v>3901</v>
      </c>
      <c r="C152" s="85">
        <v>3075</v>
      </c>
      <c r="D152" s="85">
        <v>1720</v>
      </c>
      <c r="E152" s="85">
        <v>4274</v>
      </c>
      <c r="F152" s="85">
        <v>1342</v>
      </c>
      <c r="G152" s="85">
        <v>539</v>
      </c>
      <c r="H152" s="85">
        <v>0</v>
      </c>
      <c r="I152" s="85">
        <v>367</v>
      </c>
      <c r="J152" s="85">
        <f>SUM(B152:I152)</f>
        <v>15218</v>
      </c>
    </row>
    <row r="153" spans="1:10" ht="14" x14ac:dyDescent="0.3">
      <c r="A153" s="86" t="s">
        <v>168</v>
      </c>
      <c r="B153" s="84">
        <v>0</v>
      </c>
      <c r="C153" s="85">
        <v>0</v>
      </c>
      <c r="D153" s="85">
        <v>1878</v>
      </c>
      <c r="E153" s="85">
        <v>0</v>
      </c>
      <c r="F153" s="85">
        <v>0</v>
      </c>
      <c r="G153" s="85">
        <v>0</v>
      </c>
      <c r="H153" s="85">
        <v>0</v>
      </c>
      <c r="I153" s="85">
        <v>0</v>
      </c>
      <c r="J153" s="85">
        <f>SUM(B153:I153)</f>
        <v>1878</v>
      </c>
    </row>
    <row r="154" spans="1:10" x14ac:dyDescent="0.25">
      <c r="A154" s="87" t="s">
        <v>145</v>
      </c>
      <c r="B154" s="85">
        <v>11872</v>
      </c>
      <c r="C154" s="85">
        <v>12341</v>
      </c>
      <c r="D154" s="85">
        <v>99</v>
      </c>
      <c r="E154" s="85">
        <v>8906</v>
      </c>
      <c r="F154" s="85">
        <v>1717</v>
      </c>
      <c r="G154" s="85">
        <v>9546</v>
      </c>
      <c r="H154" s="85">
        <v>23812</v>
      </c>
      <c r="I154" s="85">
        <v>1187</v>
      </c>
      <c r="J154" s="85">
        <f>SUM(B154:I154)</f>
        <v>69480</v>
      </c>
    </row>
  </sheetData>
  <mergeCells count="1">
    <mergeCell ref="A1:L1"/>
  </mergeCells>
  <pageMargins left="0.7" right="0.7" top="0.75" bottom="0.75" header="0.3" footer="0.3"/>
  <pageSetup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21"/>
  <sheetViews>
    <sheetView zoomScale="84" zoomScaleNormal="84" workbookViewId="0">
      <pane xSplit="2" ySplit="2" topLeftCell="D25" activePane="bottomRight" state="frozen"/>
      <selection sqref="A1:N2"/>
      <selection pane="topRight" sqref="A1:N2"/>
      <selection pane="bottomLeft" sqref="A1:N2"/>
      <selection pane="bottomRight" activeCell="Q1" sqref="Q1"/>
    </sheetView>
  </sheetViews>
  <sheetFormatPr defaultColWidth="8.81640625" defaultRowHeight="14" x14ac:dyDescent="0.3"/>
  <cols>
    <col min="1" max="1" width="10.453125" style="8" customWidth="1"/>
    <col min="2" max="2" width="9.1796875" style="8" customWidth="1"/>
    <col min="3" max="3" width="35.81640625" style="8" bestFit="1" customWidth="1"/>
    <col min="4" max="4" width="26.81640625" style="8" customWidth="1"/>
    <col min="5" max="5" width="15.453125" style="8" bestFit="1" customWidth="1"/>
    <col min="6" max="6" width="9" style="8" customWidth="1"/>
    <col min="7" max="7" width="12.1796875" style="8" customWidth="1"/>
    <col min="8" max="8" width="12" style="8" customWidth="1"/>
    <col min="9" max="9" width="10.453125" style="8" customWidth="1"/>
    <col min="10" max="10" width="9.453125" style="8" customWidth="1"/>
    <col min="11" max="11" width="11.81640625" style="8" customWidth="1"/>
    <col min="12" max="12" width="9.1796875" style="8" customWidth="1"/>
    <col min="13" max="13" width="8.54296875" style="1" customWidth="1"/>
    <col min="14" max="15" width="8.7265625" style="1" customWidth="1"/>
    <col min="16" max="16" width="5.1796875" style="1" bestFit="1" customWidth="1"/>
    <col min="17" max="17" width="7.453125" style="1" customWidth="1"/>
    <col min="18" max="18" width="11.453125" style="1" customWidth="1"/>
    <col min="19" max="19" width="9.81640625" style="1" customWidth="1"/>
    <col min="20" max="20" width="10.54296875" style="1" bestFit="1" customWidth="1"/>
    <col min="21" max="16384" width="8.81640625" style="1"/>
  </cols>
  <sheetData>
    <row r="1" spans="1:27" s="9" customFormat="1" ht="34.75" customHeight="1" x14ac:dyDescent="0.3">
      <c r="A1" s="130" t="s">
        <v>111</v>
      </c>
      <c r="B1" s="131"/>
      <c r="C1" s="132"/>
      <c r="D1" s="132"/>
      <c r="E1" s="132"/>
      <c r="F1" s="70"/>
      <c r="G1" s="70"/>
      <c r="H1" s="70"/>
      <c r="I1" s="70"/>
      <c r="J1" s="70"/>
      <c r="K1" s="70"/>
      <c r="L1" s="59"/>
      <c r="M1" s="59"/>
      <c r="N1" s="57"/>
      <c r="O1" s="57"/>
      <c r="P1" s="57"/>
      <c r="Q1" s="57"/>
      <c r="R1" s="57"/>
      <c r="S1" s="57"/>
    </row>
    <row r="2" spans="1:27" s="4" customFormat="1" ht="28" x14ac:dyDescent="0.3">
      <c r="A2" s="37" t="s">
        <v>33</v>
      </c>
      <c r="B2" s="37" t="s">
        <v>32</v>
      </c>
      <c r="C2" s="37" t="s">
        <v>31</v>
      </c>
      <c r="D2" s="38" t="s">
        <v>87</v>
      </c>
      <c r="E2" s="39" t="s">
        <v>29</v>
      </c>
      <c r="F2" s="40" t="s">
        <v>91</v>
      </c>
      <c r="G2" s="40" t="s">
        <v>92</v>
      </c>
      <c r="H2" s="40" t="s">
        <v>93</v>
      </c>
      <c r="I2" s="40" t="s">
        <v>94</v>
      </c>
      <c r="J2" s="40" t="s">
        <v>95</v>
      </c>
      <c r="K2" s="40" t="s">
        <v>96</v>
      </c>
      <c r="L2" s="41" t="s">
        <v>97</v>
      </c>
      <c r="M2" s="41" t="s">
        <v>98</v>
      </c>
      <c r="N2" s="42" t="s">
        <v>99</v>
      </c>
      <c r="O2" s="41" t="s">
        <v>77</v>
      </c>
      <c r="P2" s="41" t="s">
        <v>100</v>
      </c>
      <c r="Q2" s="40" t="s">
        <v>76</v>
      </c>
      <c r="R2" s="72" t="s">
        <v>28</v>
      </c>
      <c r="S2" s="43" t="s">
        <v>90</v>
      </c>
      <c r="T2" s="6"/>
      <c r="U2" s="6"/>
      <c r="V2" s="6"/>
      <c r="W2" s="6"/>
      <c r="X2" s="6"/>
      <c r="Y2" s="6"/>
      <c r="Z2" s="6"/>
      <c r="AA2" s="6"/>
    </row>
    <row r="3" spans="1:27" s="4" customFormat="1" ht="16.399999999999999" customHeight="1" x14ac:dyDescent="0.3">
      <c r="A3" s="44"/>
      <c r="B3" s="44"/>
      <c r="C3" s="44"/>
      <c r="D3" s="44"/>
      <c r="E3" s="45"/>
      <c r="F3" s="45"/>
      <c r="G3" s="45"/>
      <c r="H3" s="45"/>
      <c r="I3" s="45"/>
      <c r="J3" s="45"/>
      <c r="K3" s="45"/>
      <c r="L3" s="45"/>
      <c r="M3" s="45"/>
      <c r="N3" s="46"/>
      <c r="O3" s="46"/>
      <c r="P3" s="46"/>
      <c r="Q3" s="46"/>
      <c r="R3" s="46"/>
      <c r="S3" s="47"/>
      <c r="T3" s="5"/>
      <c r="U3" s="5"/>
      <c r="V3" s="5"/>
      <c r="W3" s="5"/>
      <c r="X3" s="5"/>
      <c r="Y3" s="5"/>
      <c r="Z3" s="5"/>
      <c r="AA3" s="5"/>
    </row>
    <row r="4" spans="1:27" x14ac:dyDescent="0.3">
      <c r="A4" s="36" t="s">
        <v>17</v>
      </c>
      <c r="B4" s="36" t="s">
        <v>6</v>
      </c>
      <c r="C4" s="36" t="s">
        <v>27</v>
      </c>
      <c r="D4" s="36" t="s">
        <v>3</v>
      </c>
      <c r="E4" s="48">
        <v>5678117</v>
      </c>
      <c r="F4" s="48"/>
      <c r="G4" s="48">
        <v>0</v>
      </c>
      <c r="H4" s="48">
        <v>0</v>
      </c>
      <c r="I4" s="48">
        <v>0</v>
      </c>
      <c r="J4" s="48">
        <v>0</v>
      </c>
      <c r="K4" s="48">
        <v>0</v>
      </c>
      <c r="L4" s="48">
        <v>0</v>
      </c>
      <c r="M4" s="48">
        <v>0</v>
      </c>
      <c r="N4" s="48">
        <v>0</v>
      </c>
      <c r="O4" s="48">
        <f>$R4-SUM($F4:N4)</f>
        <v>0</v>
      </c>
      <c r="P4" s="49"/>
      <c r="Q4" s="49"/>
      <c r="R4" s="49"/>
      <c r="S4" s="50"/>
      <c r="T4" s="2"/>
      <c r="U4" s="2"/>
      <c r="V4" s="2"/>
      <c r="W4" s="2"/>
      <c r="X4" s="2"/>
      <c r="Y4" s="2"/>
      <c r="Z4" s="2"/>
      <c r="AA4" s="2"/>
    </row>
    <row r="5" spans="1:27" x14ac:dyDescent="0.3">
      <c r="A5" s="36" t="s">
        <v>17</v>
      </c>
      <c r="B5" s="36" t="s">
        <v>6</v>
      </c>
      <c r="C5" s="36" t="s">
        <v>27</v>
      </c>
      <c r="D5" s="36" t="s">
        <v>1</v>
      </c>
      <c r="E5" s="48">
        <v>1016723</v>
      </c>
      <c r="F5" s="48"/>
      <c r="G5" s="48">
        <v>1369.5</v>
      </c>
      <c r="H5" s="48">
        <v>205448.5</v>
      </c>
      <c r="I5" s="48">
        <v>61614</v>
      </c>
      <c r="J5" s="48">
        <v>60443.150000000023</v>
      </c>
      <c r="K5" s="48">
        <v>87396.849999999977</v>
      </c>
      <c r="L5" s="48">
        <v>95595</v>
      </c>
      <c r="M5" s="48">
        <v>209066</v>
      </c>
      <c r="N5" s="48">
        <v>125435.26000000001</v>
      </c>
      <c r="O5" s="48">
        <f>$R5-SUM($F5:N5)</f>
        <v>99951</v>
      </c>
      <c r="P5" s="49"/>
      <c r="Q5" s="49"/>
      <c r="R5">
        <v>946319.26</v>
      </c>
      <c r="S5" s="50">
        <f>+R5/E5</f>
        <v>0.93075425656742294</v>
      </c>
      <c r="T5" s="2"/>
      <c r="U5" s="2"/>
      <c r="V5" s="2"/>
      <c r="W5" s="2"/>
      <c r="X5" s="2"/>
      <c r="Y5" s="2"/>
      <c r="Z5" s="2"/>
      <c r="AA5" s="2"/>
    </row>
    <row r="6" spans="1:27" s="16" customFormat="1" x14ac:dyDescent="0.3">
      <c r="A6" s="51" t="s">
        <v>17</v>
      </c>
      <c r="B6" s="51" t="s">
        <v>6</v>
      </c>
      <c r="C6" s="51" t="s">
        <v>27</v>
      </c>
      <c r="D6" s="52" t="s">
        <v>88</v>
      </c>
      <c r="E6" s="53">
        <f>SUM(E4:E5)</f>
        <v>6694840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  <c r="Q6" s="53"/>
      <c r="R6" s="53"/>
      <c r="S6" s="63"/>
      <c r="T6" s="15"/>
      <c r="U6" s="15"/>
      <c r="V6" s="15"/>
      <c r="W6" s="15"/>
      <c r="X6" s="15"/>
      <c r="Y6" s="15"/>
      <c r="Z6" s="15"/>
      <c r="AA6" s="15"/>
    </row>
    <row r="7" spans="1:27" x14ac:dyDescent="0.3">
      <c r="A7" s="36"/>
      <c r="B7" s="36"/>
      <c r="C7" s="36"/>
      <c r="D7" s="36"/>
      <c r="E7" s="48"/>
      <c r="F7" s="48"/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324</v>
      </c>
      <c r="N7" s="48">
        <v>0</v>
      </c>
      <c r="O7" s="48">
        <f>$R7-SUM($F7:N7)</f>
        <v>240</v>
      </c>
      <c r="P7" s="49"/>
      <c r="Q7" s="49"/>
      <c r="R7">
        <v>564</v>
      </c>
      <c r="S7" s="50">
        <v>0</v>
      </c>
      <c r="T7" s="2"/>
      <c r="U7" s="2"/>
      <c r="V7" s="2"/>
      <c r="W7" s="2"/>
      <c r="X7" s="2"/>
      <c r="Y7" s="2"/>
      <c r="Z7" s="2"/>
      <c r="AA7" s="2"/>
    </row>
    <row r="8" spans="1:27" x14ac:dyDescent="0.3">
      <c r="A8" s="36" t="s">
        <v>17</v>
      </c>
      <c r="B8" s="36" t="s">
        <v>26</v>
      </c>
      <c r="C8" s="36" t="s">
        <v>25</v>
      </c>
      <c r="D8" s="36" t="s">
        <v>1</v>
      </c>
      <c r="E8" s="48">
        <v>99500</v>
      </c>
      <c r="F8" s="48"/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f>$R8-SUM($F8:N8)</f>
        <v>0</v>
      </c>
      <c r="P8" s="49"/>
      <c r="Q8" s="49"/>
      <c r="R8" s="49"/>
      <c r="S8" s="50">
        <f>+R8/E8</f>
        <v>0</v>
      </c>
      <c r="T8" s="2"/>
      <c r="U8" s="2"/>
      <c r="V8" s="2"/>
      <c r="W8" s="2"/>
      <c r="X8" s="2"/>
      <c r="Y8" s="2"/>
      <c r="Z8" s="2"/>
      <c r="AA8" s="2"/>
    </row>
    <row r="9" spans="1:27" x14ac:dyDescent="0.3">
      <c r="A9" s="36"/>
      <c r="B9" s="36"/>
      <c r="C9" s="36"/>
      <c r="D9" s="36"/>
      <c r="E9" s="48"/>
      <c r="F9" s="48"/>
      <c r="G9" s="48"/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f>$R9-SUM($F9:N9)</f>
        <v>0</v>
      </c>
      <c r="P9" s="49"/>
      <c r="Q9" s="49"/>
      <c r="R9" s="49"/>
      <c r="S9" s="50">
        <v>3.6045612108113217E-2</v>
      </c>
      <c r="T9" s="2"/>
      <c r="U9" s="2"/>
      <c r="V9" s="2"/>
      <c r="W9" s="2"/>
      <c r="X9" s="2"/>
      <c r="Y9" s="2"/>
      <c r="Z9" s="2"/>
      <c r="AA9" s="2"/>
    </row>
    <row r="10" spans="1:27" x14ac:dyDescent="0.3">
      <c r="A10" s="36" t="s">
        <v>17</v>
      </c>
      <c r="B10" s="36" t="s">
        <v>24</v>
      </c>
      <c r="C10" s="36" t="s">
        <v>23</v>
      </c>
      <c r="D10" s="36" t="s">
        <v>4</v>
      </c>
      <c r="E10" s="48">
        <v>1016046</v>
      </c>
      <c r="F10" s="48"/>
      <c r="G10" s="48">
        <v>0</v>
      </c>
      <c r="H10" s="48">
        <v>81996</v>
      </c>
      <c r="I10" s="48">
        <v>7200</v>
      </c>
      <c r="J10" s="48">
        <v>7200</v>
      </c>
      <c r="K10" s="48">
        <v>31392</v>
      </c>
      <c r="L10" s="48">
        <v>12396</v>
      </c>
      <c r="M10" s="48">
        <v>52496</v>
      </c>
      <c r="N10" s="48">
        <v>12576</v>
      </c>
      <c r="O10" s="48">
        <f>$R10-SUM($F10:N10)</f>
        <v>12892</v>
      </c>
      <c r="P10" s="49"/>
      <c r="Q10" s="49"/>
      <c r="R10">
        <v>218148</v>
      </c>
      <c r="S10" s="50">
        <f>+R10/E10</f>
        <v>0.21470287762561932</v>
      </c>
      <c r="T10" s="2"/>
      <c r="U10" s="2"/>
      <c r="V10" s="2"/>
      <c r="W10" s="2"/>
      <c r="X10" s="2"/>
      <c r="Y10" s="2"/>
      <c r="Z10" s="2"/>
      <c r="AA10" s="2"/>
    </row>
    <row r="11" spans="1:27" x14ac:dyDescent="0.3">
      <c r="A11" s="36" t="s">
        <v>17</v>
      </c>
      <c r="B11" s="36" t="s">
        <v>24</v>
      </c>
      <c r="C11" s="36" t="s">
        <v>23</v>
      </c>
      <c r="D11" s="55" t="s">
        <v>109</v>
      </c>
      <c r="E11" s="48">
        <v>154221</v>
      </c>
      <c r="F11" s="48"/>
      <c r="G11" s="48">
        <v>0</v>
      </c>
      <c r="H11" s="48">
        <v>154221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f>$R11-SUM($F11:N11)</f>
        <v>0</v>
      </c>
      <c r="P11" s="49"/>
      <c r="Q11" s="49"/>
      <c r="R11">
        <v>154221</v>
      </c>
      <c r="S11" s="50">
        <f>+R11/E11</f>
        <v>1</v>
      </c>
      <c r="T11" s="2"/>
      <c r="U11" s="2"/>
      <c r="V11" s="2"/>
      <c r="W11" s="2"/>
      <c r="X11" s="2"/>
      <c r="Y11" s="2"/>
      <c r="Z11" s="2"/>
      <c r="AA11" s="2"/>
    </row>
    <row r="12" spans="1:27" x14ac:dyDescent="0.3">
      <c r="A12" s="36" t="s">
        <v>17</v>
      </c>
      <c r="B12" s="36" t="s">
        <v>24</v>
      </c>
      <c r="C12" s="36" t="s">
        <v>23</v>
      </c>
      <c r="D12" s="36" t="s">
        <v>1</v>
      </c>
      <c r="E12" s="48">
        <v>2934733</v>
      </c>
      <c r="F12" s="48"/>
      <c r="G12" s="48">
        <v>0</v>
      </c>
      <c r="H12" s="48">
        <v>2762712</v>
      </c>
      <c r="I12" s="48">
        <v>172021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f>$R12-SUM($F12:N12)</f>
        <v>0</v>
      </c>
      <c r="P12" s="49"/>
      <c r="Q12" s="49"/>
      <c r="R12">
        <v>2934733</v>
      </c>
      <c r="S12" s="50">
        <f>+R12/E12</f>
        <v>1</v>
      </c>
      <c r="T12" s="2"/>
      <c r="U12" s="2"/>
      <c r="V12" s="2"/>
      <c r="W12" s="2"/>
      <c r="X12" s="2"/>
      <c r="Y12" s="2"/>
      <c r="Z12" s="2"/>
      <c r="AA12" s="2"/>
    </row>
    <row r="13" spans="1:27" s="16" customFormat="1" x14ac:dyDescent="0.3">
      <c r="A13" s="51" t="s">
        <v>17</v>
      </c>
      <c r="B13" s="51" t="str">
        <f>+B12</f>
        <v>10</v>
      </c>
      <c r="C13" s="51" t="str">
        <f>+C12</f>
        <v>Dairy Products</v>
      </c>
      <c r="D13" s="52" t="s">
        <v>88</v>
      </c>
      <c r="E13" s="53">
        <f>SUM(E10:E12)</f>
        <v>4105000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4"/>
      <c r="Q13" s="53"/>
      <c r="R13" s="53"/>
      <c r="S13" s="63"/>
      <c r="T13" s="15"/>
      <c r="U13" s="15"/>
      <c r="V13" s="15"/>
      <c r="W13" s="15"/>
      <c r="X13" s="15"/>
      <c r="Y13" s="15"/>
      <c r="Z13" s="15"/>
      <c r="AA13" s="15"/>
    </row>
    <row r="14" spans="1:27" x14ac:dyDescent="0.3">
      <c r="A14" s="36"/>
      <c r="B14" s="36"/>
      <c r="C14" s="36"/>
      <c r="D14" s="36"/>
      <c r="E14" s="48"/>
      <c r="F14" s="48"/>
      <c r="G14" s="48"/>
      <c r="H14" s="48"/>
      <c r="I14" s="48"/>
      <c r="J14" s="48"/>
      <c r="K14" s="48"/>
      <c r="L14" s="48"/>
      <c r="M14" s="48"/>
      <c r="N14" s="49"/>
      <c r="O14" s="49"/>
      <c r="P14" s="49"/>
      <c r="Q14" s="49"/>
      <c r="R14" s="49"/>
      <c r="S14" s="50"/>
      <c r="T14" s="2"/>
      <c r="U14" s="2"/>
      <c r="V14" s="2"/>
      <c r="W14" s="2"/>
      <c r="X14" s="2"/>
      <c r="Y14" s="2"/>
      <c r="Z14" s="2"/>
      <c r="AA14" s="2"/>
    </row>
    <row r="15" spans="1:27" x14ac:dyDescent="0.3">
      <c r="A15" s="36" t="s">
        <v>17</v>
      </c>
      <c r="B15" s="36" t="s">
        <v>21</v>
      </c>
      <c r="C15" s="36" t="s">
        <v>20</v>
      </c>
      <c r="D15" s="36" t="s">
        <v>22</v>
      </c>
      <c r="E15" s="48">
        <v>4415616</v>
      </c>
      <c r="F15" s="48"/>
      <c r="G15" s="48">
        <v>2542646</v>
      </c>
      <c r="H15" s="48">
        <v>1872970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f>$R15-SUM($F15:N15)</f>
        <v>0</v>
      </c>
      <c r="P15" s="49"/>
      <c r="Q15" s="49"/>
      <c r="R15">
        <v>4415616</v>
      </c>
      <c r="S15" s="50">
        <f>+R15/E15</f>
        <v>1</v>
      </c>
      <c r="T15" s="2"/>
      <c r="U15" s="2"/>
      <c r="V15" s="2"/>
      <c r="W15" s="2"/>
      <c r="X15" s="2"/>
      <c r="Y15" s="2"/>
      <c r="Z15" s="2"/>
      <c r="AA15" s="2"/>
    </row>
    <row r="16" spans="1:27" x14ac:dyDescent="0.3">
      <c r="A16" s="36" t="s">
        <v>17</v>
      </c>
      <c r="B16" s="36" t="s">
        <v>21</v>
      </c>
      <c r="C16" s="36"/>
      <c r="D16" s="56" t="s">
        <v>78</v>
      </c>
      <c r="E16" s="48">
        <v>91625</v>
      </c>
      <c r="F16" s="48"/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f>$R16-SUM($F16:N16)</f>
        <v>0</v>
      </c>
      <c r="P16" s="49"/>
      <c r="Q16" s="49"/>
      <c r="R16" s="49"/>
      <c r="S16" s="50"/>
      <c r="T16" s="2"/>
      <c r="U16" s="2"/>
      <c r="V16" s="2"/>
      <c r="W16" s="2"/>
      <c r="X16" s="2"/>
      <c r="Y16" s="2"/>
      <c r="Z16" s="2"/>
      <c r="AA16" s="2"/>
    </row>
    <row r="17" spans="1:27" x14ac:dyDescent="0.3">
      <c r="A17" s="36" t="s">
        <v>17</v>
      </c>
      <c r="B17" s="36" t="s">
        <v>21</v>
      </c>
      <c r="C17" s="36"/>
      <c r="D17" s="56" t="s">
        <v>79</v>
      </c>
      <c r="E17" s="48">
        <v>994274</v>
      </c>
      <c r="F17" s="48"/>
      <c r="G17" s="48">
        <v>18615</v>
      </c>
      <c r="H17" s="48">
        <v>94319</v>
      </c>
      <c r="I17" s="48">
        <v>0</v>
      </c>
      <c r="J17" s="48">
        <v>19857</v>
      </c>
      <c r="K17" s="48">
        <v>59568</v>
      </c>
      <c r="L17" s="48">
        <v>39713</v>
      </c>
      <c r="M17" s="48">
        <v>20476</v>
      </c>
      <c r="N17" s="48">
        <v>39713.5</v>
      </c>
      <c r="O17" s="48">
        <f>$R17-SUM($F17:N17)</f>
        <v>99099.109999999986</v>
      </c>
      <c r="P17" s="49"/>
      <c r="Q17" s="49"/>
      <c r="R17">
        <v>391360.61</v>
      </c>
      <c r="S17" s="50">
        <f>+R17/E17</f>
        <v>0.39361444631962617</v>
      </c>
      <c r="T17" s="2"/>
      <c r="U17" s="2"/>
      <c r="V17" s="2"/>
      <c r="W17" s="2"/>
      <c r="X17" s="2"/>
      <c r="Y17" s="2"/>
      <c r="Z17" s="2"/>
      <c r="AA17" s="2"/>
    </row>
    <row r="18" spans="1:27" x14ac:dyDescent="0.3">
      <c r="A18" s="36" t="s">
        <v>17</v>
      </c>
      <c r="B18" s="36" t="s">
        <v>21</v>
      </c>
      <c r="C18" s="36"/>
      <c r="D18" s="56" t="s">
        <v>80</v>
      </c>
      <c r="E18" s="48">
        <v>31751</v>
      </c>
      <c r="F18" s="48"/>
      <c r="G18" s="48">
        <v>5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19786</v>
      </c>
      <c r="N18" s="48">
        <v>0</v>
      </c>
      <c r="O18" s="48">
        <f>$R18-SUM($F18:N18)</f>
        <v>0</v>
      </c>
      <c r="P18" s="49"/>
      <c r="Q18" s="49"/>
      <c r="R18">
        <v>19791</v>
      </c>
      <c r="S18" s="50">
        <f>+R18/E18</f>
        <v>0.62331895058423359</v>
      </c>
      <c r="T18" s="2"/>
      <c r="U18" s="2"/>
      <c r="V18" s="2"/>
      <c r="W18" s="2"/>
      <c r="X18" s="2"/>
      <c r="Y18" s="2"/>
      <c r="Z18" s="2"/>
      <c r="AA18" s="2"/>
    </row>
    <row r="19" spans="1:27" x14ac:dyDescent="0.3">
      <c r="A19" s="36" t="s">
        <v>17</v>
      </c>
      <c r="B19" s="36" t="s">
        <v>21</v>
      </c>
      <c r="C19" s="36"/>
      <c r="D19" s="56" t="s">
        <v>81</v>
      </c>
      <c r="E19" s="48">
        <v>2267</v>
      </c>
      <c r="F19" s="48"/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f>$R19-SUM($F19:N19)</f>
        <v>0</v>
      </c>
      <c r="P19" s="49"/>
      <c r="Q19" s="49"/>
      <c r="R19" s="49"/>
      <c r="S19" s="50"/>
      <c r="T19" s="2"/>
      <c r="U19" s="2"/>
      <c r="V19" s="2"/>
      <c r="W19" s="2"/>
      <c r="X19" s="2"/>
      <c r="Y19" s="2"/>
      <c r="Z19" s="2"/>
      <c r="AA19" s="2"/>
    </row>
    <row r="20" spans="1:27" x14ac:dyDescent="0.3">
      <c r="A20" s="36" t="s">
        <v>17</v>
      </c>
      <c r="B20" s="36" t="s">
        <v>21</v>
      </c>
      <c r="C20" s="36"/>
      <c r="D20" s="56" t="s">
        <v>82</v>
      </c>
      <c r="E20" s="48">
        <v>9979</v>
      </c>
      <c r="F20" s="48"/>
      <c r="G20" s="48">
        <v>0</v>
      </c>
      <c r="H20" s="48">
        <v>0</v>
      </c>
      <c r="I20" s="48">
        <v>0</v>
      </c>
      <c r="J20" s="48">
        <v>0</v>
      </c>
      <c r="K20" s="48">
        <v>0</v>
      </c>
      <c r="L20" s="48">
        <v>0</v>
      </c>
      <c r="M20" s="48">
        <v>0</v>
      </c>
      <c r="N20" s="48">
        <v>0</v>
      </c>
      <c r="O20" s="48">
        <f>$R20-SUM($F20:N20)</f>
        <v>0</v>
      </c>
      <c r="P20" s="49"/>
      <c r="Q20" s="49"/>
      <c r="R20" s="49"/>
      <c r="S20" s="50"/>
      <c r="T20" s="2"/>
      <c r="U20" s="2"/>
      <c r="V20" s="2"/>
      <c r="W20" s="2"/>
      <c r="X20" s="2"/>
      <c r="Y20" s="2"/>
      <c r="Z20" s="2"/>
      <c r="AA20" s="2"/>
    </row>
    <row r="21" spans="1:27" x14ac:dyDescent="0.3">
      <c r="A21" s="36" t="s">
        <v>17</v>
      </c>
      <c r="B21" s="36" t="s">
        <v>21</v>
      </c>
      <c r="C21" s="36"/>
      <c r="D21" s="56" t="s">
        <v>83</v>
      </c>
      <c r="E21" s="48">
        <v>605092</v>
      </c>
      <c r="F21" s="48"/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f>$R21-SUM($F21:N21)</f>
        <v>0</v>
      </c>
      <c r="P21" s="49"/>
      <c r="Q21" s="49"/>
      <c r="R21" s="49"/>
      <c r="S21" s="50"/>
      <c r="T21" s="2"/>
      <c r="U21" s="2"/>
      <c r="V21" s="2"/>
      <c r="W21" s="2"/>
      <c r="X21" s="2"/>
      <c r="Y21" s="2"/>
      <c r="Z21" s="2"/>
      <c r="AA21" s="2"/>
    </row>
    <row r="22" spans="1:27" x14ac:dyDescent="0.3">
      <c r="A22" s="36" t="s">
        <v>17</v>
      </c>
      <c r="B22" s="36" t="s">
        <v>21</v>
      </c>
      <c r="C22" s="36"/>
      <c r="D22" s="56" t="s">
        <v>84</v>
      </c>
      <c r="E22" s="48">
        <v>4989</v>
      </c>
      <c r="F22" s="48"/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f>$R22-SUM($F22:N22)</f>
        <v>0</v>
      </c>
      <c r="P22" s="49"/>
      <c r="Q22" s="49"/>
      <c r="R22" s="49"/>
      <c r="S22" s="50"/>
      <c r="T22" s="2"/>
      <c r="U22" s="2"/>
      <c r="V22" s="2"/>
      <c r="W22" s="2"/>
      <c r="X22" s="2"/>
      <c r="Y22" s="2"/>
      <c r="Z22" s="2"/>
      <c r="AA22" s="2"/>
    </row>
    <row r="23" spans="1:27" x14ac:dyDescent="0.3">
      <c r="A23" s="36" t="s">
        <v>17</v>
      </c>
      <c r="B23" s="36" t="s">
        <v>21</v>
      </c>
      <c r="C23" s="36"/>
      <c r="D23" s="56" t="s">
        <v>85</v>
      </c>
      <c r="E23" s="48">
        <v>153314</v>
      </c>
      <c r="F23" s="48"/>
      <c r="G23" s="48">
        <v>17227</v>
      </c>
      <c r="H23" s="48">
        <v>85582</v>
      </c>
      <c r="I23" s="48"/>
      <c r="J23" s="48">
        <v>0</v>
      </c>
      <c r="K23" s="48">
        <v>0</v>
      </c>
      <c r="L23" s="48">
        <v>17227</v>
      </c>
      <c r="M23" s="48">
        <v>17131</v>
      </c>
      <c r="N23" s="48">
        <v>0</v>
      </c>
      <c r="O23" s="48">
        <f>$R23-SUM($F23:N23)</f>
        <v>0</v>
      </c>
      <c r="P23" s="49"/>
      <c r="Q23" s="49"/>
      <c r="R23">
        <v>137167</v>
      </c>
      <c r="S23" s="50">
        <f>+R23/E23</f>
        <v>0.8946801988076758</v>
      </c>
      <c r="T23" s="2"/>
      <c r="U23" s="2"/>
      <c r="V23" s="2"/>
      <c r="W23" s="2"/>
      <c r="X23" s="2"/>
      <c r="Y23" s="2"/>
      <c r="Z23" s="2"/>
      <c r="AA23" s="2"/>
    </row>
    <row r="24" spans="1:27" x14ac:dyDescent="0.3">
      <c r="A24" s="36" t="s">
        <v>17</v>
      </c>
      <c r="B24" s="36" t="s">
        <v>21</v>
      </c>
      <c r="C24" s="36"/>
      <c r="D24" s="56" t="s">
        <v>86</v>
      </c>
      <c r="E24" s="48">
        <v>548393</v>
      </c>
      <c r="F24" s="48"/>
      <c r="G24" s="48">
        <v>18547</v>
      </c>
      <c r="H24" s="48">
        <v>217706</v>
      </c>
      <c r="I24" s="48"/>
      <c r="J24" s="48">
        <v>170203</v>
      </c>
      <c r="K24" s="48">
        <v>74837</v>
      </c>
      <c r="L24" s="48">
        <v>60399</v>
      </c>
      <c r="M24" s="48">
        <v>0</v>
      </c>
      <c r="N24" s="48">
        <v>4621.4000000000233</v>
      </c>
      <c r="O24" s="48">
        <f>$R24-SUM($F24:N24)</f>
        <v>0</v>
      </c>
      <c r="P24" s="49"/>
      <c r="Q24" s="49"/>
      <c r="R24">
        <v>546313.4</v>
      </c>
      <c r="S24" s="50">
        <f>+R24/E24</f>
        <v>0.99620782905689897</v>
      </c>
      <c r="T24" s="2"/>
      <c r="U24" s="2"/>
      <c r="V24" s="2"/>
      <c r="W24" s="2"/>
      <c r="X24" s="2"/>
      <c r="Y24" s="2"/>
      <c r="Z24" s="2"/>
      <c r="AA24" s="2"/>
    </row>
    <row r="25" spans="1:27" s="16" customFormat="1" x14ac:dyDescent="0.3">
      <c r="A25" s="51" t="s">
        <v>17</v>
      </c>
      <c r="B25" s="51" t="s">
        <v>21</v>
      </c>
      <c r="C25" s="51" t="s">
        <v>20</v>
      </c>
      <c r="D25" s="52" t="s">
        <v>88</v>
      </c>
      <c r="E25" s="53">
        <f t="shared" ref="E25" si="0">SUM(E15:E24)</f>
        <v>6857300</v>
      </c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4"/>
      <c r="Q25" s="53"/>
      <c r="R25" s="53"/>
      <c r="S25" s="63"/>
      <c r="T25" s="15"/>
      <c r="U25" s="15"/>
      <c r="V25" s="15"/>
      <c r="W25" s="15"/>
      <c r="X25" s="15"/>
      <c r="Y25" s="15"/>
      <c r="Z25" s="15"/>
      <c r="AA25" s="15"/>
    </row>
    <row r="26" spans="1:27" s="9" customFormat="1" x14ac:dyDescent="0.3">
      <c r="A26" s="57"/>
      <c r="B26" s="57"/>
      <c r="C26" s="57"/>
      <c r="D26" s="58"/>
      <c r="E26" s="59"/>
      <c r="F26" s="59"/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59"/>
      <c r="N26" s="59"/>
      <c r="O26" s="59"/>
      <c r="P26" s="49"/>
      <c r="Q26" s="59"/>
      <c r="R26" s="59"/>
      <c r="S26" s="50"/>
      <c r="T26" s="2"/>
      <c r="U26" s="10"/>
      <c r="V26" s="10"/>
      <c r="W26" s="10"/>
      <c r="X26" s="10"/>
      <c r="Y26" s="10"/>
      <c r="Z26" s="10"/>
      <c r="AA26" s="10"/>
    </row>
    <row r="27" spans="1:27" x14ac:dyDescent="0.3">
      <c r="A27" s="36" t="s">
        <v>17</v>
      </c>
      <c r="B27" s="36" t="s">
        <v>19</v>
      </c>
      <c r="C27" s="36"/>
      <c r="D27" s="36" t="s">
        <v>1</v>
      </c>
      <c r="E27" s="48">
        <v>71019</v>
      </c>
      <c r="F27" s="48"/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125</v>
      </c>
      <c r="M27" s="48">
        <v>17000</v>
      </c>
      <c r="N27" s="48">
        <v>0</v>
      </c>
      <c r="O27" s="48">
        <f>$R27-SUM($F27:N27)</f>
        <v>0</v>
      </c>
      <c r="P27" s="49"/>
      <c r="Q27" s="49"/>
      <c r="R27">
        <v>17125</v>
      </c>
      <c r="S27" s="50"/>
      <c r="T27" s="2"/>
      <c r="U27" s="2"/>
      <c r="V27" s="2"/>
      <c r="W27" s="2"/>
      <c r="X27" s="2"/>
      <c r="Y27" s="2"/>
      <c r="Z27" s="2"/>
      <c r="AA27" s="2"/>
    </row>
    <row r="28" spans="1:27" s="16" customFormat="1" x14ac:dyDescent="0.3">
      <c r="A28" s="51" t="s">
        <v>17</v>
      </c>
      <c r="B28" s="51" t="str">
        <f>+B27</f>
        <v>12</v>
      </c>
      <c r="C28" s="51" t="s">
        <v>18</v>
      </c>
      <c r="D28" s="52" t="s">
        <v>88</v>
      </c>
      <c r="E28" s="53">
        <f>SUM(E27:E27)</f>
        <v>71019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4"/>
      <c r="Q28" s="53"/>
      <c r="R28" s="53"/>
      <c r="S28" s="63"/>
      <c r="T28" s="15"/>
      <c r="U28" s="15"/>
      <c r="V28" s="15"/>
      <c r="W28" s="15"/>
      <c r="X28" s="15"/>
      <c r="Y28" s="15"/>
      <c r="Z28" s="15"/>
      <c r="AA28" s="15"/>
    </row>
    <row r="29" spans="1:27" x14ac:dyDescent="0.3">
      <c r="A29" s="36"/>
      <c r="B29" s="36"/>
      <c r="C29" s="36"/>
      <c r="D29" s="36"/>
      <c r="E29" s="48"/>
      <c r="F29" s="48"/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48">
        <v>0</v>
      </c>
      <c r="O29" s="48">
        <f>$R29-SUM($F29:N29)</f>
        <v>0</v>
      </c>
      <c r="P29" s="49"/>
      <c r="Q29" s="49"/>
      <c r="R29" s="49"/>
      <c r="S29" s="50"/>
      <c r="T29" s="2"/>
      <c r="U29" s="2"/>
      <c r="V29" s="2"/>
      <c r="W29" s="2"/>
      <c r="X29" s="2"/>
      <c r="Y29" s="2"/>
      <c r="Z29" s="2"/>
      <c r="AA29" s="2"/>
    </row>
    <row r="30" spans="1:27" x14ac:dyDescent="0.3">
      <c r="A30" s="36" t="s">
        <v>17</v>
      </c>
      <c r="B30" s="36" t="s">
        <v>14</v>
      </c>
      <c r="C30" s="36" t="s">
        <v>16</v>
      </c>
      <c r="D30" s="36" t="s">
        <v>15</v>
      </c>
      <c r="E30" s="48">
        <v>833417</v>
      </c>
      <c r="F30" s="48"/>
      <c r="G30" s="48">
        <v>1369.5</v>
      </c>
      <c r="H30" s="48">
        <v>1481.0100000000002</v>
      </c>
      <c r="I30" s="48">
        <v>71.989999999999782</v>
      </c>
      <c r="J30" s="48">
        <v>365.5</v>
      </c>
      <c r="K30" s="48">
        <v>4</v>
      </c>
      <c r="L30" s="48">
        <v>0</v>
      </c>
      <c r="M30" s="48">
        <v>315.01000000000022</v>
      </c>
      <c r="N30" s="48">
        <v>19699</v>
      </c>
      <c r="O30" s="48">
        <f>$R30-SUM($F30:N30)</f>
        <v>37923.9</v>
      </c>
      <c r="P30" s="49"/>
      <c r="Q30" s="49"/>
      <c r="R30">
        <v>61229.91</v>
      </c>
      <c r="S30" s="50">
        <f>+R30/E30</f>
        <v>7.3468515761017594E-2</v>
      </c>
      <c r="T30" s="2"/>
      <c r="U30" s="2"/>
      <c r="V30" s="2"/>
      <c r="W30" s="2"/>
      <c r="X30" s="2"/>
      <c r="Y30" s="2"/>
      <c r="Z30" s="2"/>
      <c r="AA30" s="2"/>
    </row>
    <row r="31" spans="1:27" x14ac:dyDescent="0.3">
      <c r="A31" s="36"/>
      <c r="B31" s="36"/>
      <c r="C31" s="36"/>
      <c r="D31" s="36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  <c r="Q31" s="49"/>
      <c r="R31" s="49"/>
      <c r="S31" s="50"/>
      <c r="T31" s="2"/>
      <c r="U31" s="2"/>
      <c r="V31" s="2"/>
      <c r="W31" s="2"/>
      <c r="X31" s="2"/>
      <c r="Y31" s="2"/>
      <c r="Z31" s="2"/>
      <c r="AA31" s="2"/>
    </row>
    <row r="32" spans="1:27" x14ac:dyDescent="0.3">
      <c r="A32" s="36" t="s">
        <v>12</v>
      </c>
      <c r="B32" s="36" t="s">
        <v>2</v>
      </c>
      <c r="C32" s="36" t="s">
        <v>13</v>
      </c>
      <c r="D32" s="36" t="s">
        <v>1</v>
      </c>
      <c r="E32" s="48">
        <v>100000</v>
      </c>
      <c r="F32" s="48"/>
      <c r="G32" s="48">
        <v>0</v>
      </c>
      <c r="H32" s="48">
        <v>76778</v>
      </c>
      <c r="I32" s="48">
        <v>2</v>
      </c>
      <c r="J32" s="48">
        <v>0</v>
      </c>
      <c r="K32" s="48">
        <v>23220</v>
      </c>
      <c r="L32" s="48">
        <v>0</v>
      </c>
      <c r="M32" s="48">
        <v>0</v>
      </c>
      <c r="N32" s="48">
        <v>0</v>
      </c>
      <c r="O32" s="48">
        <f>$R32-SUM($F32:N32)</f>
        <v>0</v>
      </c>
      <c r="P32" s="49"/>
      <c r="Q32" s="49"/>
      <c r="R32">
        <v>100000</v>
      </c>
      <c r="S32" s="50">
        <f>+R32/E32</f>
        <v>1</v>
      </c>
      <c r="T32" s="2"/>
      <c r="U32" s="2"/>
      <c r="V32" s="2"/>
      <c r="W32" s="2"/>
      <c r="X32" s="2"/>
      <c r="Y32" s="2"/>
      <c r="Z32" s="2"/>
      <c r="AA32" s="2"/>
    </row>
    <row r="33" spans="1:27" x14ac:dyDescent="0.3">
      <c r="A33" s="36"/>
      <c r="B33" s="36"/>
      <c r="C33" s="36"/>
      <c r="D33" s="36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9"/>
      <c r="Q33" s="49"/>
      <c r="R33" s="49"/>
      <c r="S33" s="50"/>
      <c r="T33" s="2"/>
      <c r="U33" s="2"/>
      <c r="V33" s="2"/>
      <c r="W33" s="2"/>
      <c r="X33" s="2"/>
      <c r="Y33" s="2"/>
      <c r="Z33" s="2"/>
      <c r="AA33" s="2"/>
    </row>
    <row r="34" spans="1:27" x14ac:dyDescent="0.3">
      <c r="A34" s="36" t="s">
        <v>7</v>
      </c>
      <c r="B34" s="36" t="s">
        <v>6</v>
      </c>
      <c r="C34" s="36" t="s">
        <v>5</v>
      </c>
      <c r="D34" s="36" t="s">
        <v>11</v>
      </c>
      <c r="E34" s="48">
        <v>922315</v>
      </c>
      <c r="F34" s="48"/>
      <c r="G34" s="48">
        <v>3590</v>
      </c>
      <c r="H34" s="48">
        <v>778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f>$R34-SUM($F34:N34)</f>
        <v>0</v>
      </c>
      <c r="P34" s="49"/>
      <c r="Q34" s="49"/>
      <c r="R34">
        <v>4368</v>
      </c>
      <c r="S34" s="50">
        <f t="shared" ref="S34:S39" si="1">+R34/E34</f>
        <v>4.7359090983015561E-3</v>
      </c>
      <c r="T34" s="2"/>
      <c r="U34" s="2"/>
      <c r="V34" s="2"/>
      <c r="W34" s="2"/>
      <c r="X34" s="2"/>
      <c r="Y34" s="2"/>
      <c r="Z34" s="2"/>
      <c r="AA34" s="2"/>
    </row>
    <row r="35" spans="1:27" x14ac:dyDescent="0.3">
      <c r="A35" s="36" t="s">
        <v>7</v>
      </c>
      <c r="B35" s="36" t="s">
        <v>6</v>
      </c>
      <c r="C35" s="36"/>
      <c r="D35" s="36" t="s">
        <v>10</v>
      </c>
      <c r="E35" s="48">
        <v>13059</v>
      </c>
      <c r="F35" s="48"/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f>$R35-SUM($F35:N35)</f>
        <v>0</v>
      </c>
      <c r="P35" s="49"/>
      <c r="Q35" s="49"/>
      <c r="R35" s="49"/>
      <c r="S35" s="50">
        <f t="shared" si="1"/>
        <v>0</v>
      </c>
      <c r="T35" s="2"/>
      <c r="U35" s="2"/>
      <c r="V35" s="2"/>
      <c r="W35" s="2"/>
      <c r="X35" s="2"/>
      <c r="Y35" s="2"/>
      <c r="Z35" s="2"/>
      <c r="AA35" s="2"/>
    </row>
    <row r="36" spans="1:27" x14ac:dyDescent="0.3">
      <c r="A36" s="36" t="s">
        <v>7</v>
      </c>
      <c r="B36" s="36" t="s">
        <v>6</v>
      </c>
      <c r="C36" s="36"/>
      <c r="D36" s="36" t="s">
        <v>9</v>
      </c>
      <c r="E36" s="48">
        <v>3596</v>
      </c>
      <c r="F36" s="48"/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>
        <v>0</v>
      </c>
      <c r="M36" s="48">
        <v>0</v>
      </c>
      <c r="N36" s="48">
        <v>0</v>
      </c>
      <c r="O36" s="48">
        <f>$R36-SUM($F36:N36)</f>
        <v>0</v>
      </c>
      <c r="P36" s="49"/>
      <c r="Q36" s="49"/>
      <c r="R36" s="49"/>
      <c r="S36" s="50">
        <f t="shared" si="1"/>
        <v>0</v>
      </c>
      <c r="T36" s="2"/>
      <c r="U36" s="2"/>
      <c r="V36" s="2"/>
      <c r="W36" s="2"/>
      <c r="X36" s="2"/>
      <c r="Y36" s="2"/>
      <c r="Z36" s="2"/>
      <c r="AA36" s="2"/>
    </row>
    <row r="37" spans="1:27" x14ac:dyDescent="0.3">
      <c r="A37" s="36" t="s">
        <v>7</v>
      </c>
      <c r="B37" s="36" t="s">
        <v>6</v>
      </c>
      <c r="C37" s="36"/>
      <c r="D37" s="36" t="s">
        <v>8</v>
      </c>
      <c r="E37" s="48">
        <v>104477</v>
      </c>
      <c r="F37" s="48"/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104477</v>
      </c>
      <c r="M37" s="48">
        <v>0</v>
      </c>
      <c r="N37" s="48">
        <v>0</v>
      </c>
      <c r="O37" s="48">
        <f>$R37-SUM($F37:N37)</f>
        <v>0</v>
      </c>
      <c r="P37" s="49"/>
      <c r="Q37" s="49"/>
      <c r="R37">
        <v>104477</v>
      </c>
      <c r="S37" s="50">
        <f t="shared" si="1"/>
        <v>1</v>
      </c>
      <c r="T37" s="2"/>
      <c r="U37" s="2"/>
      <c r="V37" s="2"/>
      <c r="W37" s="2"/>
      <c r="X37" s="2"/>
      <c r="Y37" s="2"/>
      <c r="Z37" s="2"/>
      <c r="AA37" s="2"/>
    </row>
    <row r="38" spans="1:27" x14ac:dyDescent="0.3">
      <c r="A38" s="36" t="s">
        <v>7</v>
      </c>
      <c r="B38" s="36" t="s">
        <v>6</v>
      </c>
      <c r="C38" s="36"/>
      <c r="D38" s="36" t="s">
        <v>3</v>
      </c>
      <c r="E38" s="48">
        <v>589312</v>
      </c>
      <c r="F38" s="48"/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48">
        <v>0</v>
      </c>
      <c r="O38" s="48">
        <f>$R38-SUM($F38:N38)</f>
        <v>0</v>
      </c>
      <c r="P38" s="49"/>
      <c r="Q38" s="49"/>
      <c r="R38" s="49"/>
      <c r="S38" s="50">
        <f t="shared" si="1"/>
        <v>0</v>
      </c>
      <c r="T38" s="2"/>
      <c r="U38" s="2"/>
      <c r="V38" s="2"/>
      <c r="W38" s="2"/>
      <c r="X38" s="2"/>
      <c r="Y38" s="2"/>
      <c r="Z38" s="2"/>
      <c r="AA38" s="2"/>
    </row>
    <row r="39" spans="1:27" x14ac:dyDescent="0.3">
      <c r="A39" s="36" t="s">
        <v>7</v>
      </c>
      <c r="B39" s="36" t="s">
        <v>6</v>
      </c>
      <c r="C39" s="36"/>
      <c r="D39" s="36" t="s">
        <v>1</v>
      </c>
      <c r="E39" s="48">
        <v>4035087</v>
      </c>
      <c r="F39" s="48"/>
      <c r="G39" s="48">
        <v>216540</v>
      </c>
      <c r="H39" s="48">
        <v>657130.19999999995</v>
      </c>
      <c r="I39" s="48">
        <v>436747.80000000005</v>
      </c>
      <c r="J39" s="48">
        <v>507242</v>
      </c>
      <c r="K39" s="48">
        <v>1517765</v>
      </c>
      <c r="L39" s="48">
        <v>699662</v>
      </c>
      <c r="M39" s="48">
        <v>0</v>
      </c>
      <c r="N39" s="48">
        <v>0</v>
      </c>
      <c r="O39" s="48">
        <f>$R39-SUM($F39:N39)</f>
        <v>0</v>
      </c>
      <c r="P39" s="49"/>
      <c r="Q39" s="49"/>
      <c r="R39">
        <v>4035087</v>
      </c>
      <c r="S39" s="50">
        <f t="shared" si="1"/>
        <v>1</v>
      </c>
      <c r="T39" s="2"/>
      <c r="U39" s="2"/>
      <c r="V39" s="2"/>
      <c r="W39" s="2"/>
      <c r="X39" s="2"/>
      <c r="Y39" s="2"/>
      <c r="Z39" s="2"/>
      <c r="AA39" s="2"/>
    </row>
    <row r="40" spans="1:27" s="16" customFormat="1" x14ac:dyDescent="0.3">
      <c r="A40" s="51" t="str">
        <f>+A39</f>
        <v>21</v>
      </c>
      <c r="B40" s="51" t="str">
        <f>+B39</f>
        <v>05</v>
      </c>
      <c r="C40" s="52" t="s">
        <v>5</v>
      </c>
      <c r="D40" s="52" t="s">
        <v>88</v>
      </c>
      <c r="E40" s="53">
        <f>SUM(E34:E39)</f>
        <v>5667846</v>
      </c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  <c r="Q40" s="53"/>
      <c r="R40" s="53"/>
      <c r="S40" s="60"/>
      <c r="T40" s="15"/>
      <c r="U40" s="15"/>
      <c r="V40" s="15"/>
      <c r="W40" s="15"/>
      <c r="X40" s="15"/>
      <c r="Y40" s="15"/>
      <c r="Z40" s="15"/>
      <c r="AA40" s="15"/>
    </row>
    <row r="41" spans="1:27" ht="14.5" customHeight="1" x14ac:dyDescent="0.3">
      <c r="A41" s="133" t="s">
        <v>0</v>
      </c>
      <c r="B41" s="134"/>
      <c r="C41" s="134"/>
      <c r="D41" s="135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2"/>
      <c r="U41" s="2"/>
      <c r="V41" s="2"/>
      <c r="W41" s="2"/>
      <c r="X41" s="2"/>
      <c r="Y41" s="2"/>
      <c r="Z41" s="2"/>
      <c r="AA41" s="2"/>
    </row>
    <row r="42" spans="1:27" ht="32.5" customHeight="1" x14ac:dyDescent="0.3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2"/>
      <c r="V42" s="2"/>
      <c r="W42" s="2"/>
      <c r="X42" s="2"/>
      <c r="Y42" s="2"/>
      <c r="Z42" s="2"/>
      <c r="AA42" s="2"/>
    </row>
    <row r="43" spans="1:27" s="3" customFormat="1" x14ac:dyDescent="0.3">
      <c r="A43" s="8"/>
      <c r="B43" s="8"/>
      <c r="C43" s="8"/>
      <c r="D43" s="8"/>
      <c r="E43" s="7"/>
      <c r="F43" s="7"/>
      <c r="G43" s="7"/>
      <c r="H43" s="7"/>
      <c r="I43" s="7"/>
      <c r="J43" s="7"/>
      <c r="K43" s="7"/>
      <c r="L43" s="8"/>
      <c r="M43" s="8"/>
      <c r="N43" s="14"/>
      <c r="O43" s="14"/>
      <c r="P43" s="14"/>
      <c r="Q43" s="14"/>
      <c r="R43" s="14"/>
      <c r="S43" s="2"/>
      <c r="T43" s="2"/>
      <c r="U43" s="2"/>
      <c r="V43" s="2"/>
      <c r="W43" s="2"/>
      <c r="X43" s="2"/>
      <c r="Y43" s="2"/>
      <c r="Z43" s="2"/>
      <c r="AA43" s="2"/>
    </row>
    <row r="44" spans="1:27" x14ac:dyDescent="0.3"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36" customHeight="1" x14ac:dyDescent="0.3"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219" ht="14.5" customHeight="1" x14ac:dyDescent="0.3"/>
    <row r="220" ht="14.5" customHeight="1" x14ac:dyDescent="0.3"/>
    <row r="221" ht="14.5" customHeight="1" x14ac:dyDescent="0.3"/>
  </sheetData>
  <mergeCells count="2">
    <mergeCell ref="A1:E1"/>
    <mergeCell ref="A41:D41"/>
  </mergeCells>
  <pageMargins left="0.25" right="0.25" top="0.25" bottom="0.25" header="0.05" footer="0.05"/>
  <pageSetup scale="4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65"/>
  <sheetViews>
    <sheetView topLeftCell="C1" zoomScale="75" zoomScaleNormal="75" zoomScaleSheetLayoutView="140" workbookViewId="0">
      <selection activeCell="D6" sqref="D6"/>
    </sheetView>
  </sheetViews>
  <sheetFormatPr defaultColWidth="8.81640625" defaultRowHeight="14" x14ac:dyDescent="0.3"/>
  <cols>
    <col min="1" max="1" width="8.81640625" style="11"/>
    <col min="2" max="2" width="25.1796875" style="11" customWidth="1"/>
    <col min="3" max="3" width="7" style="11" customWidth="1"/>
    <col min="4" max="4" width="47.1796875" style="11" customWidth="1"/>
    <col min="5" max="5" width="17.453125" style="11" customWidth="1"/>
    <col min="6" max="6" width="12.81640625" style="11" customWidth="1"/>
    <col min="7" max="7" width="13.453125" style="11" customWidth="1"/>
    <col min="8" max="8" width="9.81640625" style="11" customWidth="1"/>
    <col min="9" max="9" width="10.81640625" style="11" customWidth="1"/>
    <col min="10" max="10" width="9.81640625" style="11" customWidth="1"/>
    <col min="11" max="11" width="9.453125" style="11" customWidth="1"/>
    <col min="12" max="12" width="9.81640625" style="11" customWidth="1"/>
    <col min="13" max="13" width="11.1796875" style="11" customWidth="1"/>
    <col min="14" max="14" width="9.81640625" style="11" customWidth="1"/>
    <col min="15" max="15" width="12.08984375" style="11" customWidth="1"/>
    <col min="16" max="17" width="5.1796875" style="11" bestFit="1" customWidth="1"/>
    <col min="18" max="18" width="11.453125" style="11" customWidth="1"/>
    <col min="19" max="19" width="10.1796875" style="11" bestFit="1" customWidth="1"/>
    <col min="20" max="16384" width="8.81640625" style="11"/>
  </cols>
  <sheetData>
    <row r="1" spans="1:23" s="69" customFormat="1" x14ac:dyDescent="0.3">
      <c r="A1" s="74" t="s">
        <v>110</v>
      </c>
      <c r="B1" s="65"/>
      <c r="C1" s="65"/>
      <c r="D1" s="65"/>
      <c r="E1" s="73"/>
      <c r="F1" s="34"/>
      <c r="G1" s="34"/>
      <c r="H1" s="34"/>
      <c r="I1" s="34"/>
      <c r="J1" s="34"/>
      <c r="K1" s="34"/>
      <c r="L1" s="34"/>
      <c r="M1" s="66"/>
      <c r="N1" s="66"/>
      <c r="O1" s="66"/>
      <c r="P1" s="66"/>
      <c r="Q1" s="65"/>
      <c r="R1" s="65"/>
      <c r="S1" s="65"/>
      <c r="T1" s="67"/>
      <c r="U1" s="68"/>
      <c r="V1" s="68"/>
      <c r="W1" s="68"/>
    </row>
    <row r="2" spans="1:23" ht="42" x14ac:dyDescent="0.3">
      <c r="A2" s="20" t="s">
        <v>33</v>
      </c>
      <c r="B2" s="20" t="s">
        <v>30</v>
      </c>
      <c r="C2" s="20" t="s">
        <v>32</v>
      </c>
      <c r="D2" s="20" t="s">
        <v>31</v>
      </c>
      <c r="E2" s="21" t="s">
        <v>29</v>
      </c>
      <c r="F2" s="40" t="s">
        <v>91</v>
      </c>
      <c r="G2" s="40" t="s">
        <v>92</v>
      </c>
      <c r="H2" s="40" t="s">
        <v>93</v>
      </c>
      <c r="I2" s="40" t="s">
        <v>94</v>
      </c>
      <c r="J2" s="40" t="s">
        <v>95</v>
      </c>
      <c r="K2" s="40" t="s">
        <v>96</v>
      </c>
      <c r="L2" s="41" t="s">
        <v>97</v>
      </c>
      <c r="M2" s="41" t="s">
        <v>98</v>
      </c>
      <c r="N2" s="42" t="s">
        <v>99</v>
      </c>
      <c r="O2" s="41" t="s">
        <v>77</v>
      </c>
      <c r="P2" s="41" t="s">
        <v>100</v>
      </c>
      <c r="Q2" s="40" t="s">
        <v>76</v>
      </c>
      <c r="R2" s="71" t="s">
        <v>28</v>
      </c>
      <c r="S2" s="22" t="s">
        <v>89</v>
      </c>
      <c r="T2" s="12"/>
      <c r="U2" s="12"/>
      <c r="V2" s="12"/>
      <c r="W2" s="12"/>
    </row>
    <row r="3" spans="1:23" x14ac:dyDescent="0.3">
      <c r="A3" s="17"/>
      <c r="B3" s="17"/>
      <c r="C3" s="17"/>
      <c r="D3" s="17"/>
      <c r="E3" s="18"/>
      <c r="F3" s="18"/>
      <c r="G3" s="18"/>
      <c r="H3" s="18"/>
      <c r="I3" s="18"/>
      <c r="J3" s="18"/>
      <c r="K3" s="18"/>
      <c r="L3" s="18"/>
      <c r="M3" s="30"/>
      <c r="N3" s="30"/>
      <c r="O3" s="31"/>
      <c r="P3" s="19"/>
      <c r="Q3" s="18"/>
      <c r="R3" s="18"/>
      <c r="S3" s="32"/>
      <c r="U3" s="12"/>
      <c r="V3" s="12"/>
      <c r="W3" s="12"/>
    </row>
    <row r="4" spans="1:23" x14ac:dyDescent="0.3">
      <c r="A4" s="24" t="s">
        <v>72</v>
      </c>
      <c r="B4" s="24" t="s">
        <v>70</v>
      </c>
      <c r="C4" s="24" t="s">
        <v>6</v>
      </c>
      <c r="D4" s="24" t="s">
        <v>75</v>
      </c>
      <c r="E4" s="33">
        <v>889436</v>
      </c>
      <c r="F4" s="25"/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5">
        <v>0</v>
      </c>
      <c r="N4" s="25">
        <v>0</v>
      </c>
      <c r="O4" s="25">
        <f>$R4-SUM($F4:N4)</f>
        <v>0</v>
      </c>
      <c r="P4" s="23"/>
      <c r="Q4" s="25"/>
      <c r="R4" s="25"/>
      <c r="S4" s="29">
        <f t="shared" ref="S4:S11" si="0">+R4/E4</f>
        <v>0</v>
      </c>
      <c r="U4" s="13"/>
      <c r="V4" s="13"/>
      <c r="W4" s="13"/>
    </row>
    <row r="5" spans="1:23" x14ac:dyDescent="0.3">
      <c r="A5" s="24" t="s">
        <v>72</v>
      </c>
      <c r="B5" s="24" t="s">
        <v>68</v>
      </c>
      <c r="C5" s="24" t="s">
        <v>6</v>
      </c>
      <c r="D5" s="24" t="s">
        <v>75</v>
      </c>
      <c r="E5" s="33">
        <v>800493</v>
      </c>
      <c r="F5" s="25"/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f>$R5-SUM($F5:N5)</f>
        <v>0</v>
      </c>
      <c r="P5" s="23"/>
      <c r="Q5" s="25"/>
      <c r="R5" s="25"/>
      <c r="S5" s="29">
        <f t="shared" si="0"/>
        <v>0</v>
      </c>
      <c r="U5" s="13"/>
      <c r="V5" s="13"/>
      <c r="W5" s="13"/>
    </row>
    <row r="6" spans="1:23" x14ac:dyDescent="0.3">
      <c r="A6" s="24" t="s">
        <v>72</v>
      </c>
      <c r="B6" s="24" t="s">
        <v>67</v>
      </c>
      <c r="C6" s="24" t="s">
        <v>6</v>
      </c>
      <c r="D6" s="24" t="s">
        <v>75</v>
      </c>
      <c r="E6" s="33">
        <v>667077</v>
      </c>
      <c r="F6" s="25"/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5">
        <f>$R6-SUM($F6:N6)</f>
        <v>0</v>
      </c>
      <c r="P6" s="23"/>
      <c r="Q6" s="25"/>
      <c r="R6" s="25"/>
      <c r="S6" s="29">
        <f t="shared" si="0"/>
        <v>0</v>
      </c>
    </row>
    <row r="7" spans="1:23" x14ac:dyDescent="0.3">
      <c r="A7" s="24" t="s">
        <v>72</v>
      </c>
      <c r="B7" s="24" t="s">
        <v>66</v>
      </c>
      <c r="C7" s="24" t="s">
        <v>6</v>
      </c>
      <c r="D7" s="24" t="s">
        <v>75</v>
      </c>
      <c r="E7" s="33">
        <v>1222975</v>
      </c>
      <c r="F7" s="25"/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f>$R7-SUM($F7:N7)</f>
        <v>0</v>
      </c>
      <c r="P7" s="23"/>
      <c r="Q7" s="25"/>
      <c r="R7" s="25"/>
      <c r="S7" s="29">
        <f t="shared" si="0"/>
        <v>0</v>
      </c>
    </row>
    <row r="8" spans="1:23" x14ac:dyDescent="0.3">
      <c r="A8" s="24" t="s">
        <v>72</v>
      </c>
      <c r="B8" s="24" t="s">
        <v>63</v>
      </c>
      <c r="C8" s="24" t="s">
        <v>6</v>
      </c>
      <c r="D8" s="24" t="s">
        <v>75</v>
      </c>
      <c r="E8" s="33">
        <v>555898</v>
      </c>
      <c r="F8" s="25"/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f>$R8-SUM($F8:N8)</f>
        <v>0</v>
      </c>
      <c r="P8" s="23"/>
      <c r="Q8" s="25"/>
      <c r="R8" s="25"/>
      <c r="S8" s="29">
        <f t="shared" si="0"/>
        <v>0</v>
      </c>
    </row>
    <row r="9" spans="1:23" x14ac:dyDescent="0.3">
      <c r="A9" s="24" t="s">
        <v>72</v>
      </c>
      <c r="B9" s="24" t="s">
        <v>70</v>
      </c>
      <c r="C9" s="24" t="s">
        <v>53</v>
      </c>
      <c r="D9" s="24" t="s">
        <v>62</v>
      </c>
      <c r="E9" s="25">
        <v>109000</v>
      </c>
      <c r="F9" s="25"/>
      <c r="G9" s="25"/>
      <c r="H9" s="25"/>
      <c r="I9" s="25">
        <v>0</v>
      </c>
      <c r="J9" s="25"/>
      <c r="K9" s="25"/>
      <c r="L9" s="25"/>
      <c r="M9" s="25"/>
      <c r="N9" s="25"/>
      <c r="O9" s="25">
        <f>$R9-SUM($F9:N9)</f>
        <v>37209.800000000003</v>
      </c>
      <c r="P9" s="23"/>
      <c r="Q9" s="25"/>
      <c r="R9">
        <v>37209.800000000003</v>
      </c>
      <c r="S9" s="29">
        <f t="shared" si="0"/>
        <v>0.34137431192660556</v>
      </c>
    </row>
    <row r="10" spans="1:23" x14ac:dyDescent="0.3">
      <c r="A10" s="24" t="s">
        <v>72</v>
      </c>
      <c r="B10" s="24" t="s">
        <v>68</v>
      </c>
      <c r="C10" s="24" t="s">
        <v>53</v>
      </c>
      <c r="D10" s="24" t="s">
        <v>62</v>
      </c>
      <c r="E10" s="25">
        <v>131000</v>
      </c>
      <c r="F10" s="25"/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f>$R10-SUM($F10:N10)</f>
        <v>0</v>
      </c>
      <c r="P10" s="23"/>
      <c r="Q10" s="25"/>
      <c r="R10" s="25"/>
      <c r="S10" s="29">
        <f t="shared" si="0"/>
        <v>0</v>
      </c>
    </row>
    <row r="11" spans="1:23" x14ac:dyDescent="0.3">
      <c r="A11" s="24" t="s">
        <v>72</v>
      </c>
      <c r="B11" s="24" t="s">
        <v>66</v>
      </c>
      <c r="C11" s="24" t="s">
        <v>53</v>
      </c>
      <c r="D11" s="24" t="s">
        <v>62</v>
      </c>
      <c r="E11" s="25">
        <v>218000</v>
      </c>
      <c r="F11" s="25"/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f>$R11-SUM($F11:N11)</f>
        <v>0</v>
      </c>
      <c r="P11" s="23"/>
      <c r="Q11" s="25"/>
      <c r="R11" s="25"/>
      <c r="S11" s="29">
        <f t="shared" si="0"/>
        <v>0</v>
      </c>
    </row>
    <row r="12" spans="1:23" x14ac:dyDescent="0.3">
      <c r="A12" s="24" t="s">
        <v>72</v>
      </c>
      <c r="B12" s="24" t="s">
        <v>70</v>
      </c>
      <c r="C12" s="24" t="s">
        <v>51</v>
      </c>
      <c r="D12" s="24" t="s">
        <v>74</v>
      </c>
      <c r="E12" s="25">
        <v>109000</v>
      </c>
      <c r="F12" s="25"/>
      <c r="G12" s="25">
        <v>4512</v>
      </c>
      <c r="H12" s="25">
        <v>10358</v>
      </c>
      <c r="I12" s="25">
        <v>0</v>
      </c>
      <c r="J12" s="25">
        <v>6806</v>
      </c>
      <c r="K12" s="25">
        <v>6288</v>
      </c>
      <c r="L12" s="25">
        <v>0</v>
      </c>
      <c r="M12" s="25">
        <v>0.7999999999992724</v>
      </c>
      <c r="N12" s="25">
        <v>3255</v>
      </c>
      <c r="O12" s="25">
        <f>$R12-SUM($F12:N12)</f>
        <v>0</v>
      </c>
      <c r="P12" s="23"/>
      <c r="Q12" s="25"/>
      <c r="R12">
        <v>31219.8</v>
      </c>
      <c r="S12" s="29">
        <f>+R12/E12</f>
        <v>0.28642018348623854</v>
      </c>
    </row>
    <row r="13" spans="1:23" x14ac:dyDescent="0.3">
      <c r="A13" s="24" t="s">
        <v>72</v>
      </c>
      <c r="B13" s="24" t="s">
        <v>70</v>
      </c>
      <c r="C13" s="24" t="s">
        <v>50</v>
      </c>
      <c r="D13" s="24" t="s">
        <v>73</v>
      </c>
      <c r="E13" s="25">
        <v>327000</v>
      </c>
      <c r="F13" s="25"/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f>$R13-SUM($F13:N13)</f>
        <v>0</v>
      </c>
      <c r="P13" s="23"/>
      <c r="Q13" s="25"/>
      <c r="R13" s="25"/>
      <c r="S13" s="29">
        <f t="shared" ref="S13:S19" si="1">+R13/E13</f>
        <v>0</v>
      </c>
    </row>
    <row r="14" spans="1:23" x14ac:dyDescent="0.3">
      <c r="A14" s="24" t="s">
        <v>72</v>
      </c>
      <c r="B14" s="24" t="s">
        <v>69</v>
      </c>
      <c r="C14" s="24" t="s">
        <v>50</v>
      </c>
      <c r="D14" s="24" t="s">
        <v>73</v>
      </c>
      <c r="E14" s="25">
        <v>270000</v>
      </c>
      <c r="F14" s="25"/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f>$R14-SUM($F14:N14)</f>
        <v>0</v>
      </c>
      <c r="P14" s="23"/>
      <c r="Q14" s="25"/>
      <c r="R14" s="25"/>
      <c r="S14" s="29">
        <f t="shared" si="1"/>
        <v>0</v>
      </c>
    </row>
    <row r="15" spans="1:23" x14ac:dyDescent="0.3">
      <c r="A15" s="24" t="s">
        <v>72</v>
      </c>
      <c r="B15" s="24" t="s">
        <v>68</v>
      </c>
      <c r="C15" s="24" t="s">
        <v>50</v>
      </c>
      <c r="D15" s="24" t="s">
        <v>73</v>
      </c>
      <c r="E15" s="25">
        <v>262000</v>
      </c>
      <c r="F15" s="25"/>
      <c r="G15" s="25">
        <v>633</v>
      </c>
      <c r="H15" s="25">
        <v>0</v>
      </c>
      <c r="I15" s="25">
        <v>0</v>
      </c>
      <c r="J15" s="25">
        <v>0</v>
      </c>
      <c r="K15" s="25">
        <v>634</v>
      </c>
      <c r="L15" s="25">
        <v>0</v>
      </c>
      <c r="M15" s="25">
        <v>0</v>
      </c>
      <c r="N15" s="25">
        <v>0</v>
      </c>
      <c r="O15" s="25">
        <f>$R15-SUM($F15:N15)</f>
        <v>0</v>
      </c>
      <c r="P15" s="23"/>
      <c r="Q15" s="25"/>
      <c r="R15">
        <v>1267</v>
      </c>
      <c r="S15" s="29">
        <f t="shared" si="1"/>
        <v>4.8358778625954201E-3</v>
      </c>
    </row>
    <row r="16" spans="1:23" x14ac:dyDescent="0.3">
      <c r="A16" s="24" t="s">
        <v>72</v>
      </c>
      <c r="B16" s="24" t="s">
        <v>67</v>
      </c>
      <c r="C16" s="24" t="s">
        <v>50</v>
      </c>
      <c r="D16" s="24" t="s">
        <v>73</v>
      </c>
      <c r="E16" s="25">
        <v>546000</v>
      </c>
      <c r="F16" s="25"/>
      <c r="G16" s="25">
        <v>0</v>
      </c>
      <c r="H16" s="25">
        <v>0</v>
      </c>
      <c r="I16" s="25">
        <v>13736</v>
      </c>
      <c r="J16" s="25">
        <v>388</v>
      </c>
      <c r="K16" s="25">
        <v>13787</v>
      </c>
      <c r="L16" s="25">
        <v>23220</v>
      </c>
      <c r="M16" s="25">
        <v>0</v>
      </c>
      <c r="N16" s="25">
        <v>380</v>
      </c>
      <c r="O16" s="25">
        <f>$R16-SUM($F16:N16)</f>
        <v>0</v>
      </c>
      <c r="P16" s="23"/>
      <c r="Q16" s="25"/>
      <c r="R16">
        <v>51511</v>
      </c>
      <c r="S16" s="29">
        <f t="shared" si="1"/>
        <v>9.4342490842490842E-2</v>
      </c>
    </row>
    <row r="17" spans="1:19" x14ac:dyDescent="0.3">
      <c r="A17" s="24" t="s">
        <v>72</v>
      </c>
      <c r="B17" s="24" t="s">
        <v>63</v>
      </c>
      <c r="C17" s="24" t="s">
        <v>50</v>
      </c>
      <c r="D17" s="24" t="s">
        <v>73</v>
      </c>
      <c r="E17" s="25">
        <v>218000</v>
      </c>
      <c r="F17" s="25"/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f>$R17-SUM($F17:N17)</f>
        <v>0</v>
      </c>
      <c r="P17" s="23"/>
      <c r="Q17" s="25"/>
      <c r="R17" s="25"/>
      <c r="S17" s="29">
        <f t="shared" si="1"/>
        <v>0</v>
      </c>
    </row>
    <row r="18" spans="1:19" x14ac:dyDescent="0.3">
      <c r="A18" s="24" t="s">
        <v>72</v>
      </c>
      <c r="B18" s="24" t="s">
        <v>69</v>
      </c>
      <c r="C18" s="24" t="s">
        <v>26</v>
      </c>
      <c r="D18" s="24" t="s">
        <v>73</v>
      </c>
      <c r="E18" s="25">
        <v>540000</v>
      </c>
      <c r="F18" s="25"/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f>$R18-SUM($F18:N18)</f>
        <v>0</v>
      </c>
      <c r="P18" s="23"/>
      <c r="Q18" s="25"/>
      <c r="R18" s="25"/>
      <c r="S18" s="29">
        <f t="shared" si="1"/>
        <v>0</v>
      </c>
    </row>
    <row r="19" spans="1:19" x14ac:dyDescent="0.3">
      <c r="A19" s="24" t="s">
        <v>72</v>
      </c>
      <c r="B19" s="24" t="s">
        <v>70</v>
      </c>
      <c r="C19" s="24" t="s">
        <v>24</v>
      </c>
      <c r="D19" s="24" t="s">
        <v>55</v>
      </c>
      <c r="E19" s="25">
        <v>655000</v>
      </c>
      <c r="F19" s="25"/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f>$R19-SUM($F19:N19)</f>
        <v>0</v>
      </c>
      <c r="P19" s="23"/>
      <c r="Q19" s="25"/>
      <c r="R19" s="25"/>
      <c r="S19" s="29">
        <f t="shared" si="1"/>
        <v>0</v>
      </c>
    </row>
    <row r="20" spans="1:19" x14ac:dyDescent="0.3">
      <c r="A20" s="24" t="s">
        <v>72</v>
      </c>
      <c r="B20" s="24" t="s">
        <v>69</v>
      </c>
      <c r="C20" s="24" t="s">
        <v>24</v>
      </c>
      <c r="D20" s="24" t="s">
        <v>55</v>
      </c>
      <c r="E20" s="25">
        <v>1013000</v>
      </c>
      <c r="F20" s="25"/>
      <c r="G20" s="25">
        <v>11375</v>
      </c>
      <c r="H20" s="25">
        <v>42537</v>
      </c>
      <c r="I20" s="25">
        <v>36727</v>
      </c>
      <c r="J20" s="25">
        <v>22987</v>
      </c>
      <c r="K20" s="25">
        <v>14385</v>
      </c>
      <c r="L20" s="25">
        <v>25259</v>
      </c>
      <c r="M20" s="25">
        <v>33815</v>
      </c>
      <c r="N20" s="25">
        <v>12611</v>
      </c>
      <c r="O20" s="25">
        <f>$R20-SUM($F20:N20)</f>
        <v>14108</v>
      </c>
      <c r="P20" s="23"/>
      <c r="Q20" s="25"/>
      <c r="R20">
        <v>213804</v>
      </c>
      <c r="S20" s="29">
        <f t="shared" ref="S20:S27" si="2">+R20/E20</f>
        <v>0.21106021717670287</v>
      </c>
    </row>
    <row r="21" spans="1:19" x14ac:dyDescent="0.3">
      <c r="A21" s="24" t="s">
        <v>72</v>
      </c>
      <c r="B21" s="24" t="s">
        <v>68</v>
      </c>
      <c r="C21" s="24" t="s">
        <v>24</v>
      </c>
      <c r="D21" s="24" t="s">
        <v>55</v>
      </c>
      <c r="E21" s="25">
        <v>983000</v>
      </c>
      <c r="F21" s="25"/>
      <c r="G21" s="25">
        <v>16168</v>
      </c>
      <c r="H21" s="25">
        <v>302</v>
      </c>
      <c r="I21" s="25">
        <v>22292</v>
      </c>
      <c r="J21" s="25">
        <v>0</v>
      </c>
      <c r="K21" s="25">
        <v>42450</v>
      </c>
      <c r="L21" s="25">
        <v>17725</v>
      </c>
      <c r="M21" s="25">
        <v>0</v>
      </c>
      <c r="N21" s="25">
        <v>40680</v>
      </c>
      <c r="O21" s="25">
        <f>$R21-SUM($F21:N21)</f>
        <v>17160</v>
      </c>
      <c r="P21" s="23"/>
      <c r="Q21" s="25"/>
      <c r="R21">
        <v>156777</v>
      </c>
      <c r="S21" s="29">
        <f t="shared" si="2"/>
        <v>0.1594883011190234</v>
      </c>
    </row>
    <row r="22" spans="1:19" x14ac:dyDescent="0.3">
      <c r="A22" s="24" t="s">
        <v>72</v>
      </c>
      <c r="B22" s="24" t="s">
        <v>67</v>
      </c>
      <c r="C22" s="24" t="s">
        <v>24</v>
      </c>
      <c r="D22" s="24" t="s">
        <v>55</v>
      </c>
      <c r="E22" s="25">
        <v>1091000</v>
      </c>
      <c r="F22" s="25"/>
      <c r="G22" s="25">
        <v>0</v>
      </c>
      <c r="H22" s="25">
        <v>0</v>
      </c>
      <c r="I22" s="25">
        <v>0</v>
      </c>
      <c r="J22" s="25">
        <v>63404</v>
      </c>
      <c r="K22" s="25">
        <v>0</v>
      </c>
      <c r="L22" s="25">
        <v>0</v>
      </c>
      <c r="M22" s="25">
        <v>58028</v>
      </c>
      <c r="N22" s="25">
        <v>0</v>
      </c>
      <c r="O22" s="25">
        <f>$R22-SUM($F22:N22)</f>
        <v>0</v>
      </c>
      <c r="P22" s="23"/>
      <c r="Q22" s="25"/>
      <c r="R22">
        <v>121432</v>
      </c>
      <c r="S22" s="29">
        <f t="shared" si="2"/>
        <v>0.11130339138405133</v>
      </c>
    </row>
    <row r="23" spans="1:19" x14ac:dyDescent="0.3">
      <c r="A23" s="24" t="s">
        <v>72</v>
      </c>
      <c r="B23" s="24" t="s">
        <v>66</v>
      </c>
      <c r="C23" s="24" t="s">
        <v>24</v>
      </c>
      <c r="D23" s="24" t="s">
        <v>55</v>
      </c>
      <c r="E23" s="25">
        <v>764000</v>
      </c>
      <c r="F23" s="25"/>
      <c r="G23" s="25">
        <v>0</v>
      </c>
      <c r="H23" s="25">
        <v>56245</v>
      </c>
      <c r="I23" s="25">
        <v>0</v>
      </c>
      <c r="J23" s="25">
        <v>20866</v>
      </c>
      <c r="K23" s="25">
        <v>0</v>
      </c>
      <c r="L23" s="25">
        <v>18821</v>
      </c>
      <c r="M23" s="25">
        <v>0</v>
      </c>
      <c r="N23" s="25">
        <v>21209</v>
      </c>
      <c r="O23" s="25">
        <f>$R23-SUM($F23:N23)</f>
        <v>0</v>
      </c>
      <c r="P23" s="23"/>
      <c r="Q23" s="25"/>
      <c r="R23">
        <v>117141</v>
      </c>
      <c r="S23" s="29">
        <f t="shared" si="2"/>
        <v>0.15332591623036648</v>
      </c>
    </row>
    <row r="24" spans="1:19" x14ac:dyDescent="0.3">
      <c r="A24" s="24" t="s">
        <v>72</v>
      </c>
      <c r="B24" s="24" t="s">
        <v>63</v>
      </c>
      <c r="C24" s="24" t="s">
        <v>24</v>
      </c>
      <c r="D24" s="24" t="s">
        <v>55</v>
      </c>
      <c r="E24" s="25">
        <v>1364000</v>
      </c>
      <c r="F24" s="25"/>
      <c r="G24" s="25">
        <v>355853</v>
      </c>
      <c r="H24" s="25">
        <v>644055</v>
      </c>
      <c r="I24" s="25">
        <v>364092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f>$R24-SUM($F24:N24)</f>
        <v>0</v>
      </c>
      <c r="P24" s="23"/>
      <c r="Q24" s="25"/>
      <c r="R24">
        <v>1364000</v>
      </c>
      <c r="S24" s="29">
        <f t="shared" si="2"/>
        <v>1</v>
      </c>
    </row>
    <row r="25" spans="1:19" x14ac:dyDescent="0.3">
      <c r="A25" s="99" t="s">
        <v>72</v>
      </c>
      <c r="B25" s="24" t="s">
        <v>63</v>
      </c>
      <c r="C25" s="24" t="s">
        <v>21</v>
      </c>
      <c r="D25" s="24" t="s">
        <v>55</v>
      </c>
      <c r="E25" s="25">
        <v>546000</v>
      </c>
      <c r="F25" s="25"/>
      <c r="G25" s="25">
        <v>765</v>
      </c>
      <c r="H25" s="25">
        <v>0</v>
      </c>
      <c r="I25" s="25">
        <v>291931</v>
      </c>
      <c r="J25" s="25">
        <v>253304</v>
      </c>
      <c r="K25" s="25">
        <v>0</v>
      </c>
      <c r="L25" s="25">
        <v>0</v>
      </c>
      <c r="M25" s="25">
        <v>0</v>
      </c>
      <c r="N25" s="25">
        <v>0</v>
      </c>
      <c r="O25" s="25">
        <f>$R25-SUM($F25:N25)</f>
        <v>0</v>
      </c>
      <c r="P25" s="23"/>
      <c r="Q25" s="25"/>
      <c r="R25">
        <v>546000</v>
      </c>
      <c r="S25" s="29">
        <f t="shared" si="2"/>
        <v>1</v>
      </c>
    </row>
    <row r="26" spans="1:19" x14ac:dyDescent="0.3">
      <c r="A26" s="24" t="s">
        <v>72</v>
      </c>
      <c r="B26" s="24" t="s">
        <v>63</v>
      </c>
      <c r="C26" s="24" t="s">
        <v>71</v>
      </c>
      <c r="D26" s="24" t="s">
        <v>55</v>
      </c>
      <c r="E26" s="25">
        <v>370000</v>
      </c>
      <c r="F26" s="25"/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f>$R26-SUM($F26:N26)</f>
        <v>0</v>
      </c>
      <c r="P26" s="23"/>
      <c r="Q26" s="25"/>
      <c r="R26" s="25"/>
      <c r="S26" s="29">
        <f t="shared" si="2"/>
        <v>0</v>
      </c>
    </row>
    <row r="27" spans="1:19" x14ac:dyDescent="0.3">
      <c r="A27" s="24" t="s">
        <v>65</v>
      </c>
      <c r="B27" s="24" t="s">
        <v>70</v>
      </c>
      <c r="C27" s="24" t="s">
        <v>64</v>
      </c>
      <c r="D27" s="24" t="s">
        <v>5</v>
      </c>
      <c r="E27" s="34">
        <v>211929</v>
      </c>
      <c r="F27" s="25"/>
      <c r="G27" s="25">
        <v>0</v>
      </c>
      <c r="H27" s="25">
        <v>0</v>
      </c>
      <c r="I27" s="25">
        <v>1672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f>$R27-SUM($F27:N27)</f>
        <v>0</v>
      </c>
      <c r="P27" s="23"/>
      <c r="Q27" s="25"/>
      <c r="R27">
        <v>1672</v>
      </c>
      <c r="S27" s="29">
        <f t="shared" si="2"/>
        <v>7.8894346691580665E-3</v>
      </c>
    </row>
    <row r="28" spans="1:19" x14ac:dyDescent="0.3">
      <c r="A28" s="24" t="s">
        <v>65</v>
      </c>
      <c r="B28" s="24" t="s">
        <v>69</v>
      </c>
      <c r="C28" s="24" t="s">
        <v>64</v>
      </c>
      <c r="D28" s="24" t="s">
        <v>5</v>
      </c>
      <c r="E28" s="34">
        <v>393202</v>
      </c>
      <c r="F28" s="25"/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f>$R28-SUM($F28:N28)</f>
        <v>0</v>
      </c>
      <c r="P28" s="23"/>
      <c r="Q28" s="25"/>
      <c r="R28" s="25"/>
      <c r="S28" s="29"/>
    </row>
    <row r="29" spans="1:19" x14ac:dyDescent="0.3">
      <c r="A29" s="24" t="s">
        <v>65</v>
      </c>
      <c r="B29" s="24" t="s">
        <v>68</v>
      </c>
      <c r="C29" s="24" t="s">
        <v>64</v>
      </c>
      <c r="D29" s="24" t="s">
        <v>5</v>
      </c>
      <c r="E29" s="34">
        <v>169544</v>
      </c>
      <c r="F29" s="25"/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f>$R29-SUM($F29:N29)</f>
        <v>0</v>
      </c>
      <c r="P29" s="23"/>
      <c r="Q29" s="25"/>
      <c r="R29" s="25"/>
      <c r="S29" s="29"/>
    </row>
    <row r="30" spans="1:19" x14ac:dyDescent="0.3">
      <c r="A30" s="24" t="s">
        <v>65</v>
      </c>
      <c r="B30" s="24" t="s">
        <v>67</v>
      </c>
      <c r="C30" s="24" t="s">
        <v>64</v>
      </c>
      <c r="D30" s="24" t="s">
        <v>5</v>
      </c>
      <c r="E30" s="34">
        <v>423857</v>
      </c>
      <c r="F30" s="25"/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f>$R30-SUM($F30:N30)</f>
        <v>0</v>
      </c>
      <c r="P30" s="23"/>
      <c r="Q30" s="25"/>
      <c r="R30" s="25"/>
      <c r="S30" s="29"/>
    </row>
    <row r="31" spans="1:19" x14ac:dyDescent="0.3">
      <c r="A31" s="24" t="s">
        <v>65</v>
      </c>
      <c r="B31" s="24" t="s">
        <v>66</v>
      </c>
      <c r="C31" s="24" t="s">
        <v>64</v>
      </c>
      <c r="D31" s="24" t="s">
        <v>5</v>
      </c>
      <c r="E31" s="34">
        <v>105964</v>
      </c>
      <c r="F31" s="25"/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f>$R31-SUM($F31:N31)</f>
        <v>0</v>
      </c>
      <c r="P31" s="23"/>
      <c r="Q31" s="25"/>
      <c r="R31" s="25"/>
      <c r="S31" s="29"/>
    </row>
    <row r="32" spans="1:19" x14ac:dyDescent="0.3">
      <c r="A32" s="24" t="s">
        <v>65</v>
      </c>
      <c r="B32" s="24" t="s">
        <v>63</v>
      </c>
      <c r="C32" s="24" t="s">
        <v>64</v>
      </c>
      <c r="D32" s="24" t="s">
        <v>5</v>
      </c>
      <c r="E32" s="34">
        <v>582804</v>
      </c>
      <c r="F32" s="25"/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f>$R32-SUM($F32:N32)</f>
        <v>0</v>
      </c>
      <c r="P32" s="23"/>
      <c r="Q32" s="25"/>
      <c r="R32" s="25"/>
      <c r="S32" s="29"/>
    </row>
    <row r="33" spans="1:19" x14ac:dyDescent="0.3">
      <c r="A33" s="17"/>
      <c r="B33" s="17"/>
      <c r="C33" s="17"/>
      <c r="D33" s="17"/>
      <c r="E33" s="18"/>
      <c r="F33" s="18"/>
      <c r="G33" s="18"/>
      <c r="H33" s="18"/>
      <c r="I33" s="18"/>
      <c r="J33" s="18"/>
      <c r="K33" s="18"/>
      <c r="L33" s="18"/>
      <c r="M33" s="30"/>
      <c r="N33" s="30"/>
      <c r="O33" s="19"/>
      <c r="P33" s="19"/>
      <c r="Q33" s="18"/>
      <c r="R33" s="18"/>
      <c r="S33" s="32"/>
    </row>
    <row r="34" spans="1:19" x14ac:dyDescent="0.3">
      <c r="A34" s="24" t="s">
        <v>56</v>
      </c>
      <c r="B34" s="24" t="s">
        <v>54</v>
      </c>
      <c r="C34" s="24" t="s">
        <v>61</v>
      </c>
      <c r="D34" s="24" t="s">
        <v>60</v>
      </c>
      <c r="E34" s="25">
        <v>26181000</v>
      </c>
      <c r="F34" s="25"/>
      <c r="G34" s="25">
        <v>58631</v>
      </c>
      <c r="H34" s="25">
        <v>171884</v>
      </c>
      <c r="I34" s="25">
        <v>136806</v>
      </c>
      <c r="J34" s="25">
        <v>142108</v>
      </c>
      <c r="K34" s="25">
        <v>39197.189999999944</v>
      </c>
      <c r="L34" s="25">
        <v>97716.810000000056</v>
      </c>
      <c r="M34" s="25">
        <v>44951.369999999995</v>
      </c>
      <c r="N34" s="25">
        <v>156349.44000000006</v>
      </c>
      <c r="O34" s="25">
        <f>$R34-SUM($F34:N34)</f>
        <v>558017.07999999984</v>
      </c>
      <c r="P34" s="23"/>
      <c r="Q34" s="25"/>
      <c r="R34">
        <v>1405660.89</v>
      </c>
      <c r="S34" s="29">
        <f>+R34/E34</f>
        <v>5.3690114586914167E-2</v>
      </c>
    </row>
    <row r="35" spans="1:19" x14ac:dyDescent="0.3">
      <c r="A35" s="24" t="s">
        <v>56</v>
      </c>
      <c r="B35" s="24"/>
      <c r="C35" s="24" t="s">
        <v>59</v>
      </c>
      <c r="D35" s="24" t="s">
        <v>58</v>
      </c>
      <c r="E35" s="25">
        <v>7854000</v>
      </c>
      <c r="F35" s="25"/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f>$R35-SUM($F35:N35)</f>
        <v>0</v>
      </c>
      <c r="P35" s="23"/>
      <c r="Q35" s="25"/>
      <c r="R35" s="25"/>
      <c r="S35" s="29">
        <f>+R35/E35</f>
        <v>0</v>
      </c>
    </row>
    <row r="36" spans="1:19" x14ac:dyDescent="0.3">
      <c r="A36" s="24" t="s">
        <v>56</v>
      </c>
      <c r="B36" s="24"/>
      <c r="C36" s="24" t="s">
        <v>44</v>
      </c>
      <c r="D36" s="24" t="s">
        <v>57</v>
      </c>
      <c r="E36" s="25">
        <v>3273000</v>
      </c>
      <c r="F36" s="25"/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f>$R36-SUM($F36:N36)</f>
        <v>0</v>
      </c>
      <c r="P36" s="23"/>
      <c r="Q36" s="25"/>
      <c r="R36" s="25"/>
      <c r="S36" s="29">
        <f>+R36/E36</f>
        <v>0</v>
      </c>
    </row>
    <row r="37" spans="1:19" x14ac:dyDescent="0.3">
      <c r="A37" s="24" t="s">
        <v>56</v>
      </c>
      <c r="B37" s="24"/>
      <c r="C37" s="24" t="s">
        <v>17</v>
      </c>
      <c r="D37" s="24" t="s">
        <v>23</v>
      </c>
      <c r="E37" s="25">
        <v>6905000</v>
      </c>
      <c r="F37" s="25"/>
      <c r="G37" s="25">
        <v>47955</v>
      </c>
      <c r="H37" s="25">
        <v>73716.399999999994</v>
      </c>
      <c r="I37" s="25">
        <v>23953.600000000006</v>
      </c>
      <c r="J37" s="25">
        <v>48627</v>
      </c>
      <c r="K37" s="25">
        <v>47907.399999999994</v>
      </c>
      <c r="L37" s="25">
        <v>28828.600000000006</v>
      </c>
      <c r="M37" s="25">
        <v>46662.599999999977</v>
      </c>
      <c r="N37" s="25">
        <v>47907.200000000012</v>
      </c>
      <c r="O37" s="25">
        <f>$R37-SUM($F37:N37)</f>
        <v>23953.600000000035</v>
      </c>
      <c r="P37" s="23"/>
      <c r="Q37" s="25"/>
      <c r="R37">
        <v>389511.4</v>
      </c>
      <c r="S37" s="29">
        <f>+R37/E37</f>
        <v>5.6410050687907318E-2</v>
      </c>
    </row>
    <row r="38" spans="1:19" x14ac:dyDescent="0.3">
      <c r="A38" s="24" t="s">
        <v>56</v>
      </c>
      <c r="B38" s="24"/>
      <c r="C38" s="24" t="s">
        <v>45</v>
      </c>
      <c r="D38" s="24" t="s">
        <v>55</v>
      </c>
      <c r="E38" s="25">
        <v>10909000</v>
      </c>
      <c r="F38" s="25"/>
      <c r="G38" s="25">
        <v>0</v>
      </c>
      <c r="H38" s="25">
        <f>$R38-SUM($F38:G38)</f>
        <v>0</v>
      </c>
      <c r="I38" s="25">
        <v>0</v>
      </c>
      <c r="J38" s="25">
        <v>0</v>
      </c>
      <c r="K38" s="25">
        <v>0</v>
      </c>
      <c r="L38" s="25">
        <v>0</v>
      </c>
      <c r="M38" s="27"/>
      <c r="N38" s="27"/>
      <c r="O38" s="27"/>
      <c r="P38" s="23"/>
      <c r="Q38" s="25"/>
      <c r="R38" s="25"/>
      <c r="S38" s="29"/>
    </row>
    <row r="39" spans="1:19" x14ac:dyDescent="0.3">
      <c r="A39" s="17"/>
      <c r="B39" s="17"/>
      <c r="C39" s="17"/>
      <c r="D39" s="17"/>
      <c r="E39" s="18"/>
      <c r="F39" s="18"/>
      <c r="G39" s="18"/>
      <c r="H39" s="18"/>
      <c r="I39" s="18"/>
      <c r="J39" s="18"/>
      <c r="K39" s="18"/>
      <c r="L39" s="18"/>
      <c r="M39" s="30"/>
      <c r="N39" s="30"/>
      <c r="O39" s="19"/>
      <c r="P39" s="19"/>
      <c r="Q39" s="18"/>
      <c r="R39" s="18"/>
      <c r="S39" s="32"/>
    </row>
    <row r="40" spans="1:19" x14ac:dyDescent="0.3">
      <c r="A40" s="24"/>
      <c r="B40" s="24" t="s">
        <v>49</v>
      </c>
      <c r="C40" s="24"/>
      <c r="D40" s="24"/>
      <c r="E40" s="25"/>
      <c r="F40" s="25"/>
      <c r="G40" s="25"/>
      <c r="H40" s="25"/>
      <c r="I40" s="25">
        <v>0</v>
      </c>
      <c r="J40" s="25">
        <v>0</v>
      </c>
      <c r="K40" s="25"/>
      <c r="L40" s="25"/>
      <c r="M40" s="27"/>
      <c r="N40" s="27"/>
      <c r="O40" s="26"/>
      <c r="P40" s="23"/>
      <c r="Q40" s="25"/>
      <c r="R40" s="25"/>
      <c r="S40" s="29"/>
    </row>
    <row r="41" spans="1:19" x14ac:dyDescent="0.3">
      <c r="A41" s="24" t="s">
        <v>52</v>
      </c>
      <c r="B41" s="24"/>
      <c r="C41" s="24" t="s">
        <v>53</v>
      </c>
      <c r="D41" s="24" t="s">
        <v>40</v>
      </c>
      <c r="E41" s="25">
        <v>13124000</v>
      </c>
      <c r="F41" s="25"/>
      <c r="G41" s="25">
        <v>41548</v>
      </c>
      <c r="H41" s="25">
        <v>108071</v>
      </c>
      <c r="I41" s="25">
        <v>68806</v>
      </c>
      <c r="J41" s="25">
        <v>0</v>
      </c>
      <c r="K41" s="25">
        <v>152935</v>
      </c>
      <c r="M41" s="25">
        <v>101193</v>
      </c>
      <c r="N41" s="25">
        <v>56236</v>
      </c>
      <c r="O41" s="25">
        <f>$R41-SUM($F41:N41)</f>
        <v>69647</v>
      </c>
      <c r="P41" s="23"/>
      <c r="Q41" s="25"/>
      <c r="R41">
        <v>598436</v>
      </c>
      <c r="S41" s="29">
        <f>+R41/E41</f>
        <v>4.5598597988418164E-2</v>
      </c>
    </row>
    <row r="42" spans="1:19" x14ac:dyDescent="0.3">
      <c r="A42" s="24" t="s">
        <v>52</v>
      </c>
      <c r="B42" s="24"/>
      <c r="C42" s="24" t="s">
        <v>51</v>
      </c>
      <c r="D42" s="24" t="s">
        <v>36</v>
      </c>
      <c r="E42" s="25">
        <v>5706000</v>
      </c>
      <c r="F42" s="25"/>
      <c r="G42" s="25">
        <v>144693</v>
      </c>
      <c r="H42" s="25">
        <v>205714</v>
      </c>
      <c r="I42" s="25">
        <v>288280</v>
      </c>
      <c r="J42" s="25">
        <v>0</v>
      </c>
      <c r="K42" s="25">
        <v>620261</v>
      </c>
      <c r="L42" s="25">
        <v>9505</v>
      </c>
      <c r="M42" s="25">
        <v>201187</v>
      </c>
      <c r="N42" s="25">
        <v>34157</v>
      </c>
      <c r="O42" s="25">
        <f>$R42-SUM($F42:N42)</f>
        <v>33494</v>
      </c>
      <c r="P42" s="23"/>
      <c r="Q42" s="25"/>
      <c r="R42">
        <v>1537291</v>
      </c>
      <c r="S42" s="29">
        <f>+R42/E42</f>
        <v>0.26941657903960742</v>
      </c>
    </row>
    <row r="43" spans="1:19" x14ac:dyDescent="0.3">
      <c r="A43" s="24"/>
      <c r="B43" s="24"/>
      <c r="C43" s="24"/>
      <c r="D43" s="24"/>
      <c r="E43" s="25"/>
      <c r="F43" s="25"/>
      <c r="G43" s="25">
        <v>0</v>
      </c>
      <c r="H43" s="25"/>
      <c r="I43" s="25"/>
      <c r="J43" s="25"/>
      <c r="K43" s="25"/>
      <c r="L43" s="25"/>
      <c r="M43" s="27"/>
      <c r="N43" s="27"/>
      <c r="O43" s="26"/>
      <c r="P43" s="23"/>
      <c r="Q43" s="25"/>
      <c r="R43" s="25"/>
      <c r="S43" s="29"/>
    </row>
    <row r="44" spans="1:19" x14ac:dyDescent="0.3">
      <c r="A44" s="17"/>
      <c r="B44" s="17"/>
      <c r="C44" s="17"/>
      <c r="D44" s="17"/>
      <c r="E44" s="18"/>
      <c r="F44" s="18"/>
      <c r="G44" s="18"/>
      <c r="H44" s="18"/>
      <c r="I44" s="18"/>
      <c r="J44" s="18"/>
      <c r="K44" s="18"/>
      <c r="L44" s="18"/>
      <c r="M44" s="30"/>
      <c r="N44" s="30"/>
      <c r="O44" s="19"/>
      <c r="P44" s="19"/>
      <c r="Q44" s="18"/>
      <c r="R44" s="18"/>
      <c r="S44" s="32"/>
    </row>
    <row r="45" spans="1:19" x14ac:dyDescent="0.3">
      <c r="A45" s="24" t="s">
        <v>38</v>
      </c>
      <c r="B45" s="24" t="s">
        <v>35</v>
      </c>
      <c r="C45" s="24" t="s">
        <v>48</v>
      </c>
      <c r="D45" s="24" t="s">
        <v>46</v>
      </c>
      <c r="E45" s="25">
        <v>3797000</v>
      </c>
      <c r="F45" s="25"/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f>$R45-SUM($F45:N45)</f>
        <v>0</v>
      </c>
      <c r="P45" s="23"/>
      <c r="Q45" s="25"/>
      <c r="R45" s="25"/>
      <c r="S45" s="29"/>
    </row>
    <row r="46" spans="1:19" x14ac:dyDescent="0.3">
      <c r="A46" s="24" t="s">
        <v>38</v>
      </c>
      <c r="B46" s="24"/>
      <c r="C46" s="24" t="s">
        <v>47</v>
      </c>
      <c r="D46" s="24" t="s">
        <v>46</v>
      </c>
      <c r="E46" s="25">
        <v>570000</v>
      </c>
      <c r="F46" s="25"/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f>$R46-SUM($F46:N46)</f>
        <v>0</v>
      </c>
      <c r="P46" s="23"/>
      <c r="Q46" s="25"/>
      <c r="R46" s="25"/>
      <c r="S46" s="29"/>
    </row>
    <row r="47" spans="1:19" x14ac:dyDescent="0.3">
      <c r="A47" s="24" t="s">
        <v>38</v>
      </c>
      <c r="B47" s="24"/>
      <c r="C47" s="24" t="s">
        <v>45</v>
      </c>
      <c r="D47" s="24" t="s">
        <v>43</v>
      </c>
      <c r="E47" s="25">
        <v>569000</v>
      </c>
      <c r="F47" s="25"/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f>$R47-SUM($F47:N47)</f>
        <v>0</v>
      </c>
      <c r="P47" s="23"/>
      <c r="Q47" s="25"/>
      <c r="R47" s="25"/>
      <c r="S47" s="29"/>
    </row>
    <row r="48" spans="1:19" x14ac:dyDescent="0.3">
      <c r="A48" s="24" t="s">
        <v>38</v>
      </c>
      <c r="B48" s="24"/>
      <c r="C48" s="24" t="s">
        <v>44</v>
      </c>
      <c r="D48" s="24" t="s">
        <v>43</v>
      </c>
      <c r="E48" s="25">
        <v>85000</v>
      </c>
      <c r="F48" s="25"/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f>$R48-SUM($F48:N48)</f>
        <v>0</v>
      </c>
      <c r="P48" s="23"/>
      <c r="Q48" s="25"/>
      <c r="R48" s="25"/>
      <c r="S48" s="29"/>
    </row>
    <row r="49" spans="1:20" x14ac:dyDescent="0.3">
      <c r="A49" s="24" t="s">
        <v>38</v>
      </c>
      <c r="B49" s="24"/>
      <c r="C49" s="24" t="s">
        <v>42</v>
      </c>
      <c r="D49" s="24" t="s">
        <v>40</v>
      </c>
      <c r="E49" s="25">
        <v>855000</v>
      </c>
      <c r="F49" s="25"/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f>$R49-SUM($F49:N49)</f>
        <v>0</v>
      </c>
      <c r="P49" s="23"/>
      <c r="Q49" s="25"/>
      <c r="R49" s="25"/>
      <c r="S49" s="29"/>
    </row>
    <row r="50" spans="1:20" x14ac:dyDescent="0.3">
      <c r="A50" s="24" t="s">
        <v>38</v>
      </c>
      <c r="B50" s="24"/>
      <c r="C50" s="24" t="s">
        <v>41</v>
      </c>
      <c r="D50" s="24" t="s">
        <v>40</v>
      </c>
      <c r="E50" s="25">
        <v>128000</v>
      </c>
      <c r="F50" s="25"/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f>$R50-SUM($F50:N50)</f>
        <v>0</v>
      </c>
      <c r="P50" s="23"/>
      <c r="Q50" s="25"/>
      <c r="R50" s="25"/>
      <c r="S50" s="29"/>
    </row>
    <row r="51" spans="1:20" x14ac:dyDescent="0.3">
      <c r="A51" s="24" t="s">
        <v>38</v>
      </c>
      <c r="B51" s="24"/>
      <c r="C51" s="24" t="s">
        <v>39</v>
      </c>
      <c r="D51" s="24" t="s">
        <v>36</v>
      </c>
      <c r="E51" s="25">
        <v>2847000</v>
      </c>
      <c r="F51" s="25"/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f>$R51-SUM($F51:N51)</f>
        <v>0</v>
      </c>
      <c r="P51" s="23"/>
      <c r="Q51" s="25"/>
      <c r="R51" s="25"/>
      <c r="S51" s="29"/>
    </row>
    <row r="52" spans="1:20" x14ac:dyDescent="0.3">
      <c r="A52" s="24" t="s">
        <v>38</v>
      </c>
      <c r="B52" s="24"/>
      <c r="C52" s="24" t="s">
        <v>37</v>
      </c>
      <c r="D52" s="24" t="s">
        <v>36</v>
      </c>
      <c r="E52" s="25">
        <v>427000</v>
      </c>
      <c r="F52" s="25"/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f>$R52-SUM($F52:N52)</f>
        <v>0</v>
      </c>
      <c r="P52" s="23"/>
      <c r="Q52" s="25"/>
      <c r="R52" s="25"/>
      <c r="S52" s="29"/>
    </row>
    <row r="53" spans="1:20" x14ac:dyDescent="0.3">
      <c r="A53" s="17"/>
      <c r="B53" s="17"/>
      <c r="C53" s="17"/>
      <c r="D53" s="17"/>
      <c r="E53" s="18"/>
      <c r="F53" s="18"/>
      <c r="G53" s="18">
        <v>0</v>
      </c>
      <c r="H53" s="18"/>
      <c r="I53" s="18"/>
      <c r="J53" s="18"/>
      <c r="K53" s="18"/>
      <c r="L53" s="18"/>
      <c r="M53" s="30"/>
      <c r="N53" s="30"/>
      <c r="O53" s="35"/>
      <c r="P53" s="35"/>
      <c r="Q53" s="18"/>
      <c r="R53" s="18"/>
      <c r="S53" s="32"/>
    </row>
    <row r="54" spans="1:20" x14ac:dyDescent="0.3">
      <c r="A54" s="17"/>
      <c r="B54" s="17"/>
      <c r="C54" s="17"/>
      <c r="D54" s="17"/>
      <c r="E54" s="18"/>
      <c r="F54" s="18"/>
      <c r="G54" s="18"/>
      <c r="H54" s="18"/>
      <c r="I54" s="18"/>
      <c r="J54" s="18"/>
      <c r="K54" s="18"/>
      <c r="L54" s="18"/>
      <c r="M54" s="30"/>
      <c r="N54" s="30"/>
      <c r="O54" s="35"/>
      <c r="P54" s="35"/>
      <c r="Q54" s="18"/>
      <c r="R54" s="18"/>
      <c r="S54" s="32"/>
    </row>
    <row r="55" spans="1:20" x14ac:dyDescent="0.3">
      <c r="A55" s="24"/>
      <c r="B55" s="75" t="s">
        <v>112</v>
      </c>
      <c r="C55" s="24"/>
      <c r="D55" s="24"/>
      <c r="E55" s="25"/>
      <c r="F55" s="25"/>
      <c r="G55" s="25"/>
      <c r="H55" s="25"/>
      <c r="I55" s="25"/>
      <c r="J55" s="25"/>
      <c r="K55" s="25"/>
      <c r="L55" s="25"/>
      <c r="M55" s="27"/>
      <c r="N55" s="27"/>
      <c r="O55" s="28"/>
      <c r="P55" s="23"/>
      <c r="Q55" s="25"/>
      <c r="R55"/>
      <c r="S55" s="29"/>
      <c r="T55" s="77"/>
    </row>
    <row r="56" spans="1:20" x14ac:dyDescent="0.3">
      <c r="A56" s="76" t="s">
        <v>113</v>
      </c>
      <c r="B56" s="24"/>
      <c r="C56" s="75" t="s">
        <v>121</v>
      </c>
      <c r="D56" s="75" t="s">
        <v>134</v>
      </c>
      <c r="E56" s="25">
        <v>5250000</v>
      </c>
      <c r="F56" s="25"/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>
        <f>$R56-SUM($F56:N56)</f>
        <v>0</v>
      </c>
      <c r="P56" s="23"/>
      <c r="Q56" s="25"/>
      <c r="R56" s="25"/>
      <c r="S56" s="29">
        <f t="shared" ref="S56:S62" si="3">+R56/E51</f>
        <v>0</v>
      </c>
    </row>
    <row r="57" spans="1:20" x14ac:dyDescent="0.3">
      <c r="A57" s="76" t="s">
        <v>114</v>
      </c>
      <c r="B57" s="24"/>
      <c r="C57" s="75" t="s">
        <v>122</v>
      </c>
      <c r="D57" s="75" t="s">
        <v>129</v>
      </c>
      <c r="E57" s="25">
        <v>3750000</v>
      </c>
      <c r="F57" s="25"/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0</v>
      </c>
      <c r="O57" s="25">
        <f>$R57-SUM($F57:N57)</f>
        <v>0</v>
      </c>
      <c r="P57" s="23"/>
      <c r="Q57" s="25"/>
      <c r="R57" s="25"/>
      <c r="S57" s="29">
        <f t="shared" si="3"/>
        <v>0</v>
      </c>
    </row>
    <row r="58" spans="1:20" x14ac:dyDescent="0.3">
      <c r="A58" s="76" t="s">
        <v>115</v>
      </c>
      <c r="B58" s="24"/>
      <c r="C58" s="75" t="s">
        <v>123</v>
      </c>
      <c r="D58" s="75" t="s">
        <v>130</v>
      </c>
      <c r="E58" s="25">
        <v>2250000</v>
      </c>
      <c r="F58" s="25"/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f>$R58-SUM($F58:N58)</f>
        <v>0</v>
      </c>
      <c r="P58" s="23"/>
      <c r="Q58" s="25"/>
      <c r="R58" s="25"/>
      <c r="S58" s="29"/>
    </row>
    <row r="59" spans="1:20" x14ac:dyDescent="0.3">
      <c r="A59" s="76" t="s">
        <v>116</v>
      </c>
      <c r="B59" s="24"/>
      <c r="C59" s="75" t="s">
        <v>124</v>
      </c>
      <c r="D59" s="75" t="s">
        <v>55</v>
      </c>
      <c r="E59" s="25">
        <v>6250000</v>
      </c>
      <c r="F59" s="25"/>
      <c r="G59" s="25">
        <v>611</v>
      </c>
      <c r="H59" s="25">
        <v>0</v>
      </c>
      <c r="I59" s="25">
        <v>19006.8</v>
      </c>
      <c r="J59" s="25">
        <v>9429</v>
      </c>
      <c r="K59" s="25">
        <v>0</v>
      </c>
      <c r="L59" s="25">
        <v>0</v>
      </c>
      <c r="M59" s="25">
        <v>11932.02</v>
      </c>
      <c r="N59" s="25">
        <v>0</v>
      </c>
      <c r="O59" s="25">
        <f>$R59-SUM($F59:N59)</f>
        <v>0</v>
      </c>
      <c r="P59" s="23"/>
      <c r="Q59" s="25"/>
      <c r="R59">
        <v>40978.82</v>
      </c>
      <c r="S59" s="29">
        <f>+R59/E59</f>
        <v>6.5566111999999996E-3</v>
      </c>
    </row>
    <row r="60" spans="1:20" x14ac:dyDescent="0.3">
      <c r="A60" s="76" t="s">
        <v>117</v>
      </c>
      <c r="B60" s="24"/>
      <c r="C60" s="75" t="s">
        <v>125</v>
      </c>
      <c r="D60" s="75" t="s">
        <v>131</v>
      </c>
      <c r="E60" s="25">
        <v>345000</v>
      </c>
      <c r="F60" s="25"/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f>$R60-SUM($F60:N60)</f>
        <v>0</v>
      </c>
      <c r="P60" s="23"/>
      <c r="Q60" s="25"/>
      <c r="R60" s="25"/>
      <c r="S60" s="29">
        <f>+R60/E60</f>
        <v>0</v>
      </c>
    </row>
    <row r="61" spans="1:20" x14ac:dyDescent="0.3">
      <c r="A61" s="76" t="s">
        <v>118</v>
      </c>
      <c r="B61" s="24"/>
      <c r="C61" s="75" t="s">
        <v>126</v>
      </c>
      <c r="D61" s="75" t="s">
        <v>135</v>
      </c>
      <c r="E61" s="25">
        <v>5515000</v>
      </c>
      <c r="F61" s="25"/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f>$R61-SUM($F61:N61)</f>
        <v>0</v>
      </c>
      <c r="P61" s="23"/>
      <c r="Q61" s="25"/>
      <c r="R61" s="25"/>
      <c r="S61" s="29">
        <f t="shared" si="3"/>
        <v>0</v>
      </c>
    </row>
    <row r="62" spans="1:20" x14ac:dyDescent="0.3">
      <c r="A62" s="76" t="s">
        <v>119</v>
      </c>
      <c r="B62" s="24"/>
      <c r="C62" s="75" t="s">
        <v>127</v>
      </c>
      <c r="D62" s="75" t="s">
        <v>132</v>
      </c>
      <c r="E62" s="25">
        <v>690000</v>
      </c>
      <c r="F62" s="25"/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f>$R62-SUM($F62:N62)</f>
        <v>0</v>
      </c>
      <c r="P62" s="23"/>
      <c r="Q62" s="25"/>
      <c r="R62" s="25"/>
      <c r="S62" s="29">
        <f t="shared" si="3"/>
        <v>0</v>
      </c>
    </row>
    <row r="63" spans="1:20" x14ac:dyDescent="0.3">
      <c r="A63" s="76" t="s">
        <v>120</v>
      </c>
      <c r="B63" s="24"/>
      <c r="C63" s="75" t="s">
        <v>128</v>
      </c>
      <c r="D63" s="75" t="s">
        <v>133</v>
      </c>
      <c r="E63" s="25">
        <v>950000</v>
      </c>
      <c r="F63" s="25"/>
      <c r="G63" s="25">
        <v>0</v>
      </c>
      <c r="H63" s="25">
        <v>0</v>
      </c>
      <c r="I63" s="25">
        <v>0</v>
      </c>
      <c r="J63" s="25">
        <v>304815</v>
      </c>
      <c r="K63" s="25">
        <v>0</v>
      </c>
      <c r="L63" s="25">
        <v>268907.48</v>
      </c>
      <c r="M63" s="25">
        <v>88545</v>
      </c>
      <c r="N63" s="25">
        <v>111112.52000000002</v>
      </c>
      <c r="O63" s="25">
        <f>$R63-SUM($F63:N63)</f>
        <v>176620</v>
      </c>
      <c r="P63" s="23"/>
      <c r="Q63" s="25"/>
      <c r="R63">
        <v>950000</v>
      </c>
      <c r="S63" s="29">
        <f>+R63/E63</f>
        <v>1</v>
      </c>
    </row>
    <row r="64" spans="1:20" x14ac:dyDescent="0.3">
      <c r="A64" s="17"/>
      <c r="B64" s="17"/>
      <c r="C64" s="17"/>
      <c r="D64" s="17"/>
      <c r="E64" s="18"/>
      <c r="F64" s="18"/>
      <c r="G64" s="18"/>
      <c r="H64" s="18"/>
      <c r="I64" s="18"/>
      <c r="J64" s="18"/>
      <c r="K64" s="18"/>
      <c r="L64" s="18"/>
      <c r="M64" s="30"/>
      <c r="N64" s="30"/>
      <c r="O64" s="35"/>
      <c r="P64" s="35"/>
      <c r="Q64" s="18"/>
      <c r="R64" s="18"/>
      <c r="S64" s="32"/>
    </row>
    <row r="65" spans="1:19" x14ac:dyDescent="0.3">
      <c r="A65" s="65" t="s">
        <v>34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</row>
  </sheetData>
  <pageMargins left="0.25" right="0.25" top="0.25" bottom="0.25" header="0.05" footer="0.05"/>
  <pageSetup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>
    <row r="1" spans="1:1" x14ac:dyDescent="0.25">
      <c r="A1" t="str">
        <f ca="1">CELL("filename")</f>
        <v>R:\_Trade Programs\_Import Policies\05 Sugar Dairy TAA Restricted\Dairy\CIRCULAR\2022\[Dairy Circular  Oct2022.xlsx]Table 4 FTA Imports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Sheet1</vt:lpstr>
      <vt:lpstr>tabe</vt:lpstr>
      <vt:lpstr>Licenses Imports</vt:lpstr>
      <vt:lpstr>High Duty</vt:lpstr>
      <vt:lpstr>Table 3  Non-Licensed Imports</vt:lpstr>
      <vt:lpstr>Table 4 FTA Imports</vt:lpstr>
      <vt:lpstr>Sheet2</vt:lpstr>
      <vt:lpstr>'High Duty'!Print_Area</vt:lpstr>
      <vt:lpstr>'Table 3  Non-Licensed Imports'!Print_Area</vt:lpstr>
      <vt:lpstr>'Table 4 FTA Imports'!Print_Area</vt:lpstr>
      <vt:lpstr>'High Duty'!Print_Titles</vt:lpstr>
      <vt:lpstr>'Table 3  Non-Licensed Imports'!Print_Titles</vt:lpstr>
      <vt:lpstr>'Table 4 FTA Imports'!Print_Titles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2017-10-17T16:58:49Z</dcterms:created>
  <dcterms:modified xsi:type="dcterms:W3CDTF">2022-11-03T18:06:46Z</dcterms:modified>
</cp:coreProperties>
</file>